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CORPORATE\DONNEES SAP PS\2019\TRIM1\"/>
    </mc:Choice>
  </mc:AlternateContent>
  <bookViews>
    <workbookView xWindow="-15" yWindow="5925" windowWidth="19260" windowHeight="5715"/>
  </bookViews>
  <sheets>
    <sheet name="Summary by Country in UAC" sheetId="2" r:id="rId1"/>
    <sheet name="Summary by Country in USD" sheetId="7" r:id="rId2"/>
  </sheets>
  <definedNames>
    <definedName name="_xlnm._FilterDatabase" localSheetId="0" hidden="1">'Summary by Country in UAC'!$A$4:$V$85</definedName>
    <definedName name="_xlnm._FilterDatabase" localSheetId="1" hidden="1">'Summary by Country in USD'!$A$4:$V$86</definedName>
    <definedName name="DATA1" localSheetId="0">'Summary by Country in UAC'!$A$5:$A$85</definedName>
    <definedName name="DATA1" localSheetId="1">'Summary by Country in USD'!$A$5:$A$82</definedName>
    <definedName name="DATA1">#REF!</definedName>
    <definedName name="DATA10" localSheetId="0">'Summary by Country in UAC'!$K$5:$K$85</definedName>
    <definedName name="DATA10" localSheetId="1">'Summary by Country in USD'!$K$5:$K$82</definedName>
    <definedName name="DATA10">#REF!</definedName>
    <definedName name="DATA11" localSheetId="0">'Summary by Country in UAC'!$M$5:$M$85</definedName>
    <definedName name="DATA11" localSheetId="1">'Summary by Country in USD'!$M$5:$M$82</definedName>
    <definedName name="DATA11">#REF!</definedName>
    <definedName name="DATA12" localSheetId="0">'Summary by Country in UAC'!$N$5:$N$85</definedName>
    <definedName name="DATA12" localSheetId="1">'Summary by Country in USD'!$N$5:$N$82</definedName>
    <definedName name="DATA12">#REF!</definedName>
    <definedName name="DATA13" localSheetId="0">'Summary by Country in UAC'!$P$5:$P$85</definedName>
    <definedName name="DATA13" localSheetId="1">'Summary by Country in USD'!$P$5:$P$82</definedName>
    <definedName name="DATA13">#REF!</definedName>
    <definedName name="DATA14" localSheetId="0">'Summary by Country in UAC'!$Q$5:$Q$85</definedName>
    <definedName name="DATA14" localSheetId="1">'Summary by Country in USD'!$Q$5:$Q$82</definedName>
    <definedName name="DATA14">#REF!</definedName>
    <definedName name="DATA15" localSheetId="0">'Summary by Country in UAC'!$S$5:$S$85</definedName>
    <definedName name="DATA15" localSheetId="1">'Summary by Country in USD'!$S$5:$S$82</definedName>
    <definedName name="DATA15">#REF!</definedName>
    <definedName name="DATA16" localSheetId="0">'Summary by Country in UAC'!#REF!</definedName>
    <definedName name="DATA16" localSheetId="1">'Summary by Country in USD'!#REF!</definedName>
    <definedName name="DATA16">#REF!</definedName>
    <definedName name="DATA17" localSheetId="0">'Summary by Country in UAC'!#REF!</definedName>
    <definedName name="DATA17" localSheetId="1">'Summary by Country in USD'!#REF!</definedName>
    <definedName name="DATA17">#REF!</definedName>
    <definedName name="DATA18" localSheetId="0">'Summary by Country in UAC'!$T$5:$T$85</definedName>
    <definedName name="DATA18" localSheetId="1">'Summary by Country in USD'!$T$5:$T$82</definedName>
    <definedName name="DATA18">#REF!</definedName>
    <definedName name="DATA19" localSheetId="0">'Summary by Country in UAC'!$V$5:$V$85</definedName>
    <definedName name="DATA19" localSheetId="1">'Summary by Country in USD'!$V$5:$V$82</definedName>
    <definedName name="DATA19">#REF!</definedName>
    <definedName name="DATA2" localSheetId="0">'Summary by Country in UAC'!#REF!</definedName>
    <definedName name="DATA2" localSheetId="1">'Summary by Country in USD'!#REF!</definedName>
    <definedName name="DATA2">#REF!</definedName>
    <definedName name="DATA3" localSheetId="0">'Summary by Country in UAC'!#REF!</definedName>
    <definedName name="DATA3" localSheetId="1">'Summary by Country in USD'!#REF!</definedName>
    <definedName name="DATA3">#REF!</definedName>
    <definedName name="DATA4" localSheetId="0">'Summary by Country in UAC'!$B$5:$B$85</definedName>
    <definedName name="DATA4" localSheetId="1">'Summary by Country in USD'!$B$5:$B$82</definedName>
    <definedName name="DATA4">#REF!</definedName>
    <definedName name="DATA5" localSheetId="0">'Summary by Country in UAC'!$D$5:$D$85</definedName>
    <definedName name="DATA5" localSheetId="1">'Summary by Country in USD'!$D$5:$D$82</definedName>
    <definedName name="DATA5">#REF!</definedName>
    <definedName name="DATA6" localSheetId="0">'Summary by Country in UAC'!$E$5:$E$85</definedName>
    <definedName name="DATA6" localSheetId="1">'Summary by Country in USD'!$E$5:$E$82</definedName>
    <definedName name="DATA6">#REF!</definedName>
    <definedName name="DATA7" localSheetId="0">'Summary by Country in UAC'!$G$5:$G$85</definedName>
    <definedName name="DATA7" localSheetId="1">'Summary by Country in USD'!$G$5:$G$82</definedName>
    <definedName name="DATA7">#REF!</definedName>
    <definedName name="DATA8" localSheetId="0">'Summary by Country in UAC'!$H$5:$H$85</definedName>
    <definedName name="DATA8" localSheetId="1">'Summary by Country in USD'!$H$5:$H$82</definedName>
    <definedName name="DATA8">#REF!</definedName>
    <definedName name="DATA9" localSheetId="0">'Summary by Country in UAC'!$J$5:$J$85</definedName>
    <definedName name="DATA9" localSheetId="1">'Summary by Country in USD'!$J$5:$J$82</definedName>
    <definedName name="DATA9">#REF!</definedName>
    <definedName name="_xlnm.Print_Titles" localSheetId="0">'Summary by Country in UAC'!$1:$4</definedName>
    <definedName name="_xlnm.Print_Titles" localSheetId="1">'Summary by Country in USD'!$1:$4</definedName>
    <definedName name="TEST0" localSheetId="0">'Summary by Country in UAC'!$A$5:$V$85</definedName>
    <definedName name="TEST0" localSheetId="1">'Summary by Country in USD'!$A$5:$V$82</definedName>
    <definedName name="TEST0">#REF!</definedName>
    <definedName name="TESTHKEY" localSheetId="0">'Summary by Country in UAC'!#REF!</definedName>
    <definedName name="TESTHKEY" localSheetId="1">'Summary by Country in USD'!#REF!</definedName>
    <definedName name="TESTHKEY">#REF!</definedName>
    <definedName name="TESTKEYS" localSheetId="0">'Summary by Country in UAC'!$A$5:$A$85</definedName>
    <definedName name="TESTKEYS" localSheetId="1">'Summary by Country in USD'!$A$5:$A$82</definedName>
    <definedName name="TESTKEYS">#REF!</definedName>
    <definedName name="TESTVKEY" localSheetId="0">'Summary by Country in UAC'!#REF!</definedName>
    <definedName name="TESTVKEY" localSheetId="1">'Summary by Country in USD'!#REF!</definedName>
    <definedName name="TESTVKEY">#REF!</definedName>
    <definedName name="_xlnm.Print_Area" localSheetId="0">'Summary by Country in UAC'!$A$1:$V$85</definedName>
    <definedName name="_xlnm.Print_Area" localSheetId="1">'Summary by Country in USD'!$A$1:$V$86</definedName>
  </definedNames>
  <calcPr calcId="162913"/>
</workbook>
</file>

<file path=xl/calcChain.xml><?xml version="1.0" encoding="utf-8"?>
<calcChain xmlns="http://schemas.openxmlformats.org/spreadsheetml/2006/main">
  <c r="A5" i="7" l="1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V111" i="7" l="1"/>
  <c r="U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T111" i="7" s="1"/>
  <c r="A111" i="7"/>
  <c r="V110" i="7"/>
  <c r="U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110" i="7"/>
  <c r="V109" i="7"/>
  <c r="U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109" i="7"/>
  <c r="T110" i="7" l="1"/>
  <c r="T109" i="7"/>
  <c r="V4" i="7"/>
  <c r="U4" i="7"/>
  <c r="S4" i="7"/>
  <c r="R4" i="7"/>
  <c r="P4" i="7"/>
  <c r="O4" i="7"/>
  <c r="M4" i="7"/>
  <c r="L4" i="7"/>
  <c r="J4" i="7"/>
  <c r="I4" i="7"/>
  <c r="G4" i="7"/>
  <c r="F4" i="7"/>
  <c r="D4" i="7"/>
  <c r="C4" i="7"/>
  <c r="A4" i="7"/>
  <c r="Q23" i="7"/>
  <c r="N6" i="7"/>
  <c r="K6" i="7"/>
  <c r="H6" i="7"/>
  <c r="E6" i="7"/>
  <c r="A108" i="7" l="1"/>
  <c r="B108" i="7"/>
  <c r="C108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U108" i="7"/>
  <c r="V108" i="7"/>
  <c r="Q3" i="7"/>
  <c r="N3" i="7"/>
  <c r="K3" i="7"/>
  <c r="H3" i="7"/>
  <c r="E3" i="7"/>
  <c r="B3" i="7"/>
  <c r="A2" i="7"/>
  <c r="A1" i="7"/>
  <c r="T108" i="7" l="1"/>
  <c r="V107" i="7"/>
  <c r="U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A107" i="7"/>
  <c r="V106" i="7"/>
  <c r="U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A106" i="7"/>
  <c r="T107" i="7" l="1"/>
  <c r="T10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B6" i="7"/>
  <c r="B105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T102" i="7" l="1"/>
  <c r="T94" i="7"/>
  <c r="T86" i="7"/>
  <c r="T78" i="7"/>
  <c r="T70" i="7"/>
  <c r="T62" i="7"/>
  <c r="T54" i="7"/>
  <c r="T46" i="7"/>
  <c r="T38" i="7"/>
  <c r="T34" i="7"/>
  <c r="T26" i="7"/>
  <c r="T18" i="7"/>
  <c r="T105" i="7"/>
  <c r="T98" i="7"/>
  <c r="T90" i="7"/>
  <c r="T82" i="7"/>
  <c r="T74" i="7"/>
  <c r="T66" i="7"/>
  <c r="T58" i="7"/>
  <c r="T50" i="7"/>
  <c r="T42" i="7"/>
  <c r="T30" i="7"/>
  <c r="T22" i="7"/>
  <c r="T14" i="7"/>
  <c r="T10" i="7"/>
  <c r="T101" i="7"/>
  <c r="T97" i="7"/>
  <c r="T93" i="7"/>
  <c r="T89" i="7"/>
  <c r="T85" i="7"/>
  <c r="T81" i="7"/>
  <c r="T77" i="7"/>
  <c r="T73" i="7"/>
  <c r="T69" i="7"/>
  <c r="T65" i="7"/>
  <c r="T61" i="7"/>
  <c r="T57" i="7"/>
  <c r="T53" i="7"/>
  <c r="T49" i="7"/>
  <c r="T45" i="7"/>
  <c r="T41" i="7"/>
  <c r="T37" i="7"/>
  <c r="T33" i="7"/>
  <c r="T29" i="7"/>
  <c r="T25" i="7"/>
  <c r="T21" i="7"/>
  <c r="T17" i="7"/>
  <c r="T13" i="7"/>
  <c r="T9" i="7"/>
  <c r="T104" i="7"/>
  <c r="T100" i="7"/>
  <c r="T96" i="7"/>
  <c r="T92" i="7"/>
  <c r="T88" i="7"/>
  <c r="T84" i="7"/>
  <c r="T80" i="7"/>
  <c r="T76" i="7"/>
  <c r="T72" i="7"/>
  <c r="T68" i="7"/>
  <c r="T64" i="7"/>
  <c r="T60" i="7"/>
  <c r="T56" i="7"/>
  <c r="T52" i="7"/>
  <c r="T48" i="7"/>
  <c r="T44" i="7"/>
  <c r="T40" i="7"/>
  <c r="T36" i="7"/>
  <c r="T32" i="7"/>
  <c r="T28" i="7"/>
  <c r="T24" i="7"/>
  <c r="T20" i="7"/>
  <c r="T16" i="7"/>
  <c r="T12" i="7"/>
  <c r="T8" i="7"/>
  <c r="T6" i="7"/>
  <c r="T103" i="7"/>
  <c r="T99" i="7"/>
  <c r="T95" i="7"/>
  <c r="T91" i="7"/>
  <c r="T87" i="7"/>
  <c r="T83" i="7"/>
  <c r="T79" i="7"/>
  <c r="T75" i="7"/>
  <c r="T71" i="7"/>
  <c r="T67" i="7"/>
  <c r="T63" i="7"/>
  <c r="T59" i="7"/>
  <c r="T55" i="7"/>
  <c r="T51" i="7"/>
  <c r="T47" i="7"/>
  <c r="T43" i="7"/>
  <c r="T39" i="7"/>
  <c r="T35" i="7"/>
  <c r="T31" i="7"/>
  <c r="T27" i="7"/>
  <c r="T23" i="7"/>
  <c r="T19" i="7"/>
  <c r="T15" i="7"/>
  <c r="T11" i="7"/>
  <c r="T7" i="7"/>
  <c r="C87" i="7"/>
  <c r="D87" i="7"/>
  <c r="F87" i="7"/>
  <c r="G87" i="7"/>
  <c r="I87" i="7"/>
  <c r="J87" i="7"/>
  <c r="L87" i="7"/>
  <c r="M87" i="7"/>
  <c r="O87" i="7"/>
  <c r="P87" i="7"/>
  <c r="R87" i="7"/>
  <c r="S87" i="7"/>
  <c r="U87" i="7"/>
  <c r="V87" i="7"/>
  <c r="C88" i="7"/>
  <c r="D88" i="7"/>
  <c r="F88" i="7"/>
  <c r="G88" i="7"/>
  <c r="I88" i="7"/>
  <c r="J88" i="7"/>
  <c r="L88" i="7"/>
  <c r="M88" i="7"/>
  <c r="O88" i="7"/>
  <c r="P88" i="7"/>
  <c r="R88" i="7"/>
  <c r="S88" i="7"/>
  <c r="U88" i="7"/>
  <c r="V88" i="7"/>
  <c r="C89" i="7"/>
  <c r="D89" i="7"/>
  <c r="F89" i="7"/>
  <c r="G89" i="7"/>
  <c r="I89" i="7"/>
  <c r="J89" i="7"/>
  <c r="L89" i="7"/>
  <c r="M89" i="7"/>
  <c r="O89" i="7"/>
  <c r="P89" i="7"/>
  <c r="R89" i="7"/>
  <c r="S89" i="7"/>
  <c r="U89" i="7"/>
  <c r="V89" i="7"/>
  <c r="C90" i="7"/>
  <c r="D90" i="7"/>
  <c r="F90" i="7"/>
  <c r="G90" i="7"/>
  <c r="I90" i="7"/>
  <c r="J90" i="7"/>
  <c r="L90" i="7"/>
  <c r="M90" i="7"/>
  <c r="O90" i="7"/>
  <c r="P90" i="7"/>
  <c r="R90" i="7"/>
  <c r="S90" i="7"/>
  <c r="U90" i="7"/>
  <c r="V90" i="7"/>
  <c r="C91" i="7"/>
  <c r="D91" i="7"/>
  <c r="F91" i="7"/>
  <c r="G91" i="7"/>
  <c r="I91" i="7"/>
  <c r="J91" i="7"/>
  <c r="L91" i="7"/>
  <c r="M91" i="7"/>
  <c r="O91" i="7"/>
  <c r="P91" i="7"/>
  <c r="R91" i="7"/>
  <c r="S91" i="7"/>
  <c r="U91" i="7"/>
  <c r="V91" i="7"/>
  <c r="C92" i="7"/>
  <c r="D92" i="7"/>
  <c r="F92" i="7"/>
  <c r="G92" i="7"/>
  <c r="I92" i="7"/>
  <c r="J92" i="7"/>
  <c r="L92" i="7"/>
  <c r="M92" i="7"/>
  <c r="O92" i="7"/>
  <c r="P92" i="7"/>
  <c r="R92" i="7"/>
  <c r="S92" i="7"/>
  <c r="U92" i="7"/>
  <c r="V92" i="7"/>
  <c r="C93" i="7"/>
  <c r="D93" i="7"/>
  <c r="F93" i="7"/>
  <c r="G93" i="7"/>
  <c r="I93" i="7"/>
  <c r="J93" i="7"/>
  <c r="L93" i="7"/>
  <c r="M93" i="7"/>
  <c r="O93" i="7"/>
  <c r="P93" i="7"/>
  <c r="R93" i="7"/>
  <c r="S93" i="7"/>
  <c r="U93" i="7"/>
  <c r="V93" i="7"/>
  <c r="C94" i="7"/>
  <c r="D94" i="7"/>
  <c r="F94" i="7"/>
  <c r="G94" i="7"/>
  <c r="I94" i="7"/>
  <c r="J94" i="7"/>
  <c r="L94" i="7"/>
  <c r="M94" i="7"/>
  <c r="O94" i="7"/>
  <c r="P94" i="7"/>
  <c r="R94" i="7"/>
  <c r="S94" i="7"/>
  <c r="U94" i="7"/>
  <c r="V94" i="7"/>
  <c r="C95" i="7"/>
  <c r="D95" i="7"/>
  <c r="F95" i="7"/>
  <c r="G95" i="7"/>
  <c r="I95" i="7"/>
  <c r="J95" i="7"/>
  <c r="L95" i="7"/>
  <c r="M95" i="7"/>
  <c r="O95" i="7"/>
  <c r="P95" i="7"/>
  <c r="R95" i="7"/>
  <c r="S95" i="7"/>
  <c r="U95" i="7"/>
  <c r="V95" i="7"/>
  <c r="C96" i="7"/>
  <c r="D96" i="7"/>
  <c r="F96" i="7"/>
  <c r="G96" i="7"/>
  <c r="I96" i="7"/>
  <c r="J96" i="7"/>
  <c r="L96" i="7"/>
  <c r="M96" i="7"/>
  <c r="O96" i="7"/>
  <c r="P96" i="7"/>
  <c r="R96" i="7"/>
  <c r="S96" i="7"/>
  <c r="U96" i="7"/>
  <c r="V96" i="7"/>
  <c r="C97" i="7"/>
  <c r="D97" i="7"/>
  <c r="F97" i="7"/>
  <c r="G97" i="7"/>
  <c r="I97" i="7"/>
  <c r="J97" i="7"/>
  <c r="L97" i="7"/>
  <c r="M97" i="7"/>
  <c r="O97" i="7"/>
  <c r="P97" i="7"/>
  <c r="R97" i="7"/>
  <c r="S97" i="7"/>
  <c r="U97" i="7"/>
  <c r="V97" i="7"/>
  <c r="C98" i="7"/>
  <c r="D98" i="7"/>
  <c r="F98" i="7"/>
  <c r="G98" i="7"/>
  <c r="I98" i="7"/>
  <c r="J98" i="7"/>
  <c r="L98" i="7"/>
  <c r="M98" i="7"/>
  <c r="O98" i="7"/>
  <c r="P98" i="7"/>
  <c r="R98" i="7"/>
  <c r="S98" i="7"/>
  <c r="U98" i="7"/>
  <c r="V98" i="7"/>
  <c r="C99" i="7"/>
  <c r="D99" i="7"/>
  <c r="F99" i="7"/>
  <c r="G99" i="7"/>
  <c r="I99" i="7"/>
  <c r="J99" i="7"/>
  <c r="L99" i="7"/>
  <c r="M99" i="7"/>
  <c r="O99" i="7"/>
  <c r="P99" i="7"/>
  <c r="R99" i="7"/>
  <c r="S99" i="7"/>
  <c r="U99" i="7"/>
  <c r="V99" i="7"/>
  <c r="C100" i="7"/>
  <c r="D100" i="7"/>
  <c r="F100" i="7"/>
  <c r="G100" i="7"/>
  <c r="I100" i="7"/>
  <c r="J100" i="7"/>
  <c r="L100" i="7"/>
  <c r="M100" i="7"/>
  <c r="O100" i="7"/>
  <c r="P100" i="7"/>
  <c r="R100" i="7"/>
  <c r="S100" i="7"/>
  <c r="U100" i="7"/>
  <c r="V100" i="7"/>
  <c r="C101" i="7"/>
  <c r="D101" i="7"/>
  <c r="F101" i="7"/>
  <c r="G101" i="7"/>
  <c r="I101" i="7"/>
  <c r="J101" i="7"/>
  <c r="L101" i="7"/>
  <c r="M101" i="7"/>
  <c r="O101" i="7"/>
  <c r="P101" i="7"/>
  <c r="R101" i="7"/>
  <c r="S101" i="7"/>
  <c r="U101" i="7"/>
  <c r="V101" i="7"/>
  <c r="C102" i="7"/>
  <c r="D102" i="7"/>
  <c r="F102" i="7"/>
  <c r="G102" i="7"/>
  <c r="I102" i="7"/>
  <c r="J102" i="7"/>
  <c r="L102" i="7"/>
  <c r="M102" i="7"/>
  <c r="O102" i="7"/>
  <c r="P102" i="7"/>
  <c r="R102" i="7"/>
  <c r="S102" i="7"/>
  <c r="U102" i="7"/>
  <c r="V102" i="7"/>
  <c r="C103" i="7"/>
  <c r="D103" i="7"/>
  <c r="F103" i="7"/>
  <c r="G103" i="7"/>
  <c r="I103" i="7"/>
  <c r="J103" i="7"/>
  <c r="L103" i="7"/>
  <c r="M103" i="7"/>
  <c r="O103" i="7"/>
  <c r="P103" i="7"/>
  <c r="R103" i="7"/>
  <c r="S103" i="7"/>
  <c r="U103" i="7"/>
  <c r="V103" i="7"/>
  <c r="C104" i="7"/>
  <c r="D104" i="7"/>
  <c r="F104" i="7"/>
  <c r="G104" i="7"/>
  <c r="I104" i="7"/>
  <c r="J104" i="7"/>
  <c r="L104" i="7"/>
  <c r="M104" i="7"/>
  <c r="O104" i="7"/>
  <c r="P104" i="7"/>
  <c r="R104" i="7"/>
  <c r="S104" i="7"/>
  <c r="U104" i="7"/>
  <c r="V104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V105" i="7"/>
  <c r="U105" i="7"/>
  <c r="S105" i="7"/>
  <c r="R105" i="7"/>
  <c r="P105" i="7"/>
  <c r="O105" i="7"/>
  <c r="M105" i="7"/>
  <c r="L105" i="7"/>
  <c r="J105" i="7"/>
  <c r="I105" i="7"/>
  <c r="G105" i="7"/>
  <c r="F105" i="7"/>
  <c r="D105" i="7"/>
  <c r="C105" i="7"/>
  <c r="A105" i="7"/>
  <c r="C66" i="7" l="1"/>
  <c r="D66" i="7"/>
  <c r="F66" i="7"/>
  <c r="G66" i="7"/>
  <c r="I66" i="7"/>
  <c r="J66" i="7"/>
  <c r="L66" i="7"/>
  <c r="M66" i="7"/>
  <c r="O66" i="7"/>
  <c r="P66" i="7"/>
  <c r="R66" i="7"/>
  <c r="S66" i="7"/>
  <c r="U66" i="7"/>
  <c r="V66" i="7"/>
  <c r="C67" i="7"/>
  <c r="D67" i="7"/>
  <c r="F67" i="7"/>
  <c r="G67" i="7"/>
  <c r="I67" i="7"/>
  <c r="J67" i="7"/>
  <c r="L67" i="7"/>
  <c r="M67" i="7"/>
  <c r="O67" i="7"/>
  <c r="P67" i="7"/>
  <c r="R67" i="7"/>
  <c r="S67" i="7"/>
  <c r="U67" i="7"/>
  <c r="V67" i="7"/>
  <c r="C68" i="7"/>
  <c r="D68" i="7"/>
  <c r="F68" i="7"/>
  <c r="G68" i="7"/>
  <c r="I68" i="7"/>
  <c r="J68" i="7"/>
  <c r="L68" i="7"/>
  <c r="M68" i="7"/>
  <c r="O68" i="7"/>
  <c r="P68" i="7"/>
  <c r="R68" i="7"/>
  <c r="S68" i="7"/>
  <c r="U68" i="7"/>
  <c r="V68" i="7"/>
  <c r="C69" i="7"/>
  <c r="D69" i="7"/>
  <c r="F69" i="7"/>
  <c r="G69" i="7"/>
  <c r="I69" i="7"/>
  <c r="J69" i="7"/>
  <c r="L69" i="7"/>
  <c r="M69" i="7"/>
  <c r="O69" i="7"/>
  <c r="P69" i="7"/>
  <c r="R69" i="7"/>
  <c r="S69" i="7"/>
  <c r="U69" i="7"/>
  <c r="V69" i="7"/>
  <c r="C70" i="7"/>
  <c r="D70" i="7"/>
  <c r="F70" i="7"/>
  <c r="G70" i="7"/>
  <c r="I70" i="7"/>
  <c r="J70" i="7"/>
  <c r="L70" i="7"/>
  <c r="M70" i="7"/>
  <c r="O70" i="7"/>
  <c r="P70" i="7"/>
  <c r="R70" i="7"/>
  <c r="S70" i="7"/>
  <c r="U70" i="7"/>
  <c r="V70" i="7"/>
  <c r="C71" i="7"/>
  <c r="D71" i="7"/>
  <c r="F71" i="7"/>
  <c r="G71" i="7"/>
  <c r="I71" i="7"/>
  <c r="J71" i="7"/>
  <c r="L71" i="7"/>
  <c r="M71" i="7"/>
  <c r="O71" i="7"/>
  <c r="P71" i="7"/>
  <c r="R71" i="7"/>
  <c r="S71" i="7"/>
  <c r="U71" i="7"/>
  <c r="V71" i="7"/>
  <c r="C72" i="7"/>
  <c r="D72" i="7"/>
  <c r="F72" i="7"/>
  <c r="G72" i="7"/>
  <c r="I72" i="7"/>
  <c r="J72" i="7"/>
  <c r="L72" i="7"/>
  <c r="M72" i="7"/>
  <c r="O72" i="7"/>
  <c r="P72" i="7"/>
  <c r="R72" i="7"/>
  <c r="S72" i="7"/>
  <c r="U72" i="7"/>
  <c r="V72" i="7"/>
  <c r="C73" i="7"/>
  <c r="D73" i="7"/>
  <c r="F73" i="7"/>
  <c r="G73" i="7"/>
  <c r="I73" i="7"/>
  <c r="J73" i="7"/>
  <c r="L73" i="7"/>
  <c r="M73" i="7"/>
  <c r="O73" i="7"/>
  <c r="P73" i="7"/>
  <c r="R73" i="7"/>
  <c r="S73" i="7"/>
  <c r="U73" i="7"/>
  <c r="V73" i="7"/>
  <c r="C74" i="7"/>
  <c r="D74" i="7"/>
  <c r="F74" i="7"/>
  <c r="G74" i="7"/>
  <c r="I74" i="7"/>
  <c r="J74" i="7"/>
  <c r="L74" i="7"/>
  <c r="M74" i="7"/>
  <c r="O74" i="7"/>
  <c r="P74" i="7"/>
  <c r="R74" i="7"/>
  <c r="S74" i="7"/>
  <c r="U74" i="7"/>
  <c r="V74" i="7"/>
  <c r="C75" i="7"/>
  <c r="D75" i="7"/>
  <c r="F75" i="7"/>
  <c r="G75" i="7"/>
  <c r="I75" i="7"/>
  <c r="J75" i="7"/>
  <c r="L75" i="7"/>
  <c r="M75" i="7"/>
  <c r="O75" i="7"/>
  <c r="P75" i="7"/>
  <c r="R75" i="7"/>
  <c r="S75" i="7"/>
  <c r="U75" i="7"/>
  <c r="V75" i="7"/>
  <c r="C76" i="7"/>
  <c r="D76" i="7"/>
  <c r="F76" i="7"/>
  <c r="G76" i="7"/>
  <c r="I76" i="7"/>
  <c r="J76" i="7"/>
  <c r="L76" i="7"/>
  <c r="M76" i="7"/>
  <c r="O76" i="7"/>
  <c r="P76" i="7"/>
  <c r="R76" i="7"/>
  <c r="S76" i="7"/>
  <c r="U76" i="7"/>
  <c r="V76" i="7"/>
  <c r="C77" i="7"/>
  <c r="D77" i="7"/>
  <c r="F77" i="7"/>
  <c r="G77" i="7"/>
  <c r="I77" i="7"/>
  <c r="J77" i="7"/>
  <c r="L77" i="7"/>
  <c r="M77" i="7"/>
  <c r="O77" i="7"/>
  <c r="P77" i="7"/>
  <c r="R77" i="7"/>
  <c r="S77" i="7"/>
  <c r="U77" i="7"/>
  <c r="V77" i="7"/>
  <c r="C78" i="7"/>
  <c r="D78" i="7"/>
  <c r="F78" i="7"/>
  <c r="G78" i="7"/>
  <c r="I78" i="7"/>
  <c r="J78" i="7"/>
  <c r="L78" i="7"/>
  <c r="M78" i="7"/>
  <c r="O78" i="7"/>
  <c r="P78" i="7"/>
  <c r="R78" i="7"/>
  <c r="S78" i="7"/>
  <c r="U78" i="7"/>
  <c r="V78" i="7"/>
  <c r="C79" i="7"/>
  <c r="D79" i="7"/>
  <c r="F79" i="7"/>
  <c r="G79" i="7"/>
  <c r="I79" i="7"/>
  <c r="J79" i="7"/>
  <c r="L79" i="7"/>
  <c r="M79" i="7"/>
  <c r="O79" i="7"/>
  <c r="P79" i="7"/>
  <c r="R79" i="7"/>
  <c r="S79" i="7"/>
  <c r="U79" i="7"/>
  <c r="V79" i="7"/>
  <c r="C80" i="7"/>
  <c r="D80" i="7"/>
  <c r="F80" i="7"/>
  <c r="G80" i="7"/>
  <c r="I80" i="7"/>
  <c r="J80" i="7"/>
  <c r="L80" i="7"/>
  <c r="M80" i="7"/>
  <c r="O80" i="7"/>
  <c r="P80" i="7"/>
  <c r="R80" i="7"/>
  <c r="S80" i="7"/>
  <c r="U80" i="7"/>
  <c r="V80" i="7"/>
  <c r="C81" i="7"/>
  <c r="D81" i="7"/>
  <c r="F81" i="7"/>
  <c r="G81" i="7"/>
  <c r="I81" i="7"/>
  <c r="J81" i="7"/>
  <c r="L81" i="7"/>
  <c r="M81" i="7"/>
  <c r="O81" i="7"/>
  <c r="P81" i="7"/>
  <c r="R81" i="7"/>
  <c r="S81" i="7"/>
  <c r="U81" i="7"/>
  <c r="V81" i="7"/>
  <c r="C82" i="7"/>
  <c r="D82" i="7"/>
  <c r="F82" i="7"/>
  <c r="G82" i="7"/>
  <c r="I82" i="7"/>
  <c r="J82" i="7"/>
  <c r="L82" i="7"/>
  <c r="M82" i="7"/>
  <c r="O82" i="7"/>
  <c r="P82" i="7"/>
  <c r="R82" i="7"/>
  <c r="S82" i="7"/>
  <c r="U82" i="7"/>
  <c r="V82" i="7"/>
  <c r="C83" i="7"/>
  <c r="D83" i="7"/>
  <c r="F83" i="7"/>
  <c r="G83" i="7"/>
  <c r="I83" i="7"/>
  <c r="J83" i="7"/>
  <c r="L83" i="7"/>
  <c r="M83" i="7"/>
  <c r="O83" i="7"/>
  <c r="P83" i="7"/>
  <c r="R83" i="7"/>
  <c r="S83" i="7"/>
  <c r="U83" i="7"/>
  <c r="V83" i="7"/>
  <c r="C84" i="7"/>
  <c r="D84" i="7"/>
  <c r="F84" i="7"/>
  <c r="G84" i="7"/>
  <c r="I84" i="7"/>
  <c r="J84" i="7"/>
  <c r="L84" i="7"/>
  <c r="M84" i="7"/>
  <c r="O84" i="7"/>
  <c r="P84" i="7"/>
  <c r="R84" i="7"/>
  <c r="S84" i="7"/>
  <c r="U84" i="7"/>
  <c r="V84" i="7"/>
  <c r="C85" i="7"/>
  <c r="D85" i="7"/>
  <c r="F85" i="7"/>
  <c r="G85" i="7"/>
  <c r="I85" i="7"/>
  <c r="J85" i="7"/>
  <c r="L85" i="7"/>
  <c r="M85" i="7"/>
  <c r="O85" i="7"/>
  <c r="P85" i="7"/>
  <c r="R85" i="7"/>
  <c r="S85" i="7"/>
  <c r="U85" i="7"/>
  <c r="V85" i="7"/>
  <c r="A85" i="7"/>
  <c r="A82" i="7"/>
  <c r="A83" i="7"/>
  <c r="A84" i="7"/>
  <c r="A71" i="7"/>
  <c r="A72" i="7"/>
  <c r="A73" i="7"/>
  <c r="A74" i="7"/>
  <c r="A75" i="7"/>
  <c r="A76" i="7"/>
  <c r="A77" i="7"/>
  <c r="A78" i="7"/>
  <c r="A79" i="7"/>
  <c r="A80" i="7"/>
  <c r="A81" i="7"/>
  <c r="A66" i="7"/>
  <c r="A67" i="7"/>
  <c r="A68" i="7"/>
  <c r="A69" i="7"/>
  <c r="A70" i="7"/>
  <c r="A86" i="7"/>
  <c r="V86" i="7"/>
  <c r="S86" i="7"/>
  <c r="P86" i="7"/>
  <c r="M86" i="7"/>
  <c r="G86" i="7"/>
  <c r="U86" i="7"/>
  <c r="R86" i="7"/>
  <c r="O86" i="7"/>
  <c r="L86" i="7"/>
  <c r="F86" i="7"/>
  <c r="D86" i="7"/>
  <c r="C86" i="7"/>
  <c r="J86" i="7"/>
  <c r="I8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</calcChain>
</file>

<file path=xl/sharedStrings.xml><?xml version="1.0" encoding="utf-8"?>
<sst xmlns="http://schemas.openxmlformats.org/spreadsheetml/2006/main" count="152" uniqueCount="127">
  <si>
    <t>Burkina Faso</t>
  </si>
  <si>
    <t>UAC</t>
  </si>
  <si>
    <t>Belgium</t>
  </si>
  <si>
    <t>France</t>
  </si>
  <si>
    <t>Côte D'Ivoire</t>
  </si>
  <si>
    <t>Togo</t>
  </si>
  <si>
    <t>Tunisia</t>
  </si>
  <si>
    <t>Senegal</t>
  </si>
  <si>
    <t>Angola</t>
  </si>
  <si>
    <t>Portugal</t>
  </si>
  <si>
    <t>Denmark</t>
  </si>
  <si>
    <t>Ghana</t>
  </si>
  <si>
    <t>Mali</t>
  </si>
  <si>
    <t>Germany</t>
  </si>
  <si>
    <t>Cameroon</t>
  </si>
  <si>
    <t>Mozambique</t>
  </si>
  <si>
    <t>Canada</t>
  </si>
  <si>
    <t>Algeria</t>
  </si>
  <si>
    <t>Benin</t>
  </si>
  <si>
    <t>Niger</t>
  </si>
  <si>
    <t>Burundi</t>
  </si>
  <si>
    <t>Dem Rep Congo</t>
  </si>
  <si>
    <t>Rwanda</t>
  </si>
  <si>
    <t>Switzerland</t>
  </si>
  <si>
    <t>Italy</t>
  </si>
  <si>
    <t>Namibia</t>
  </si>
  <si>
    <t>Guinea</t>
  </si>
  <si>
    <t>Chad</t>
  </si>
  <si>
    <t>Multinational</t>
  </si>
  <si>
    <t>United States</t>
  </si>
  <si>
    <t>Centrafrique</t>
  </si>
  <si>
    <t>Congo CG</t>
  </si>
  <si>
    <t>United Kingdom</t>
  </si>
  <si>
    <t>Mauritius</t>
  </si>
  <si>
    <t>Guinea-Bissau</t>
  </si>
  <si>
    <t>Madagascar</t>
  </si>
  <si>
    <t>China</t>
  </si>
  <si>
    <t>Egypt</t>
  </si>
  <si>
    <t>South Africa</t>
  </si>
  <si>
    <t>Cape Verde</t>
  </si>
  <si>
    <t>India</t>
  </si>
  <si>
    <t>Djibouti</t>
  </si>
  <si>
    <t>Gabon</t>
  </si>
  <si>
    <t>Ethiopia</t>
  </si>
  <si>
    <t>Eritrea</t>
  </si>
  <si>
    <t>Netherlands</t>
  </si>
  <si>
    <t>Zambia</t>
  </si>
  <si>
    <t>South Korea</t>
  </si>
  <si>
    <t>Emirates</t>
  </si>
  <si>
    <t>Finland</t>
  </si>
  <si>
    <t>Japan</t>
  </si>
  <si>
    <t>Kenya</t>
  </si>
  <si>
    <t>Gambia</t>
  </si>
  <si>
    <t>Sierra Leone</t>
  </si>
  <si>
    <t>Uganda</t>
  </si>
  <si>
    <t>Nigeria</t>
  </si>
  <si>
    <t>Zimbabwe</t>
  </si>
  <si>
    <t>Morocco</t>
  </si>
  <si>
    <t>Mauritania</t>
  </si>
  <si>
    <t>Spain</t>
  </si>
  <si>
    <t>Austria</t>
  </si>
  <si>
    <t>Eq Guinea</t>
  </si>
  <si>
    <t>Liberia</t>
  </si>
  <si>
    <t>Lesotho</t>
  </si>
  <si>
    <t>Swaziland</t>
  </si>
  <si>
    <t>Sweden</t>
  </si>
  <si>
    <t>Malawi</t>
  </si>
  <si>
    <t>Tanzania</t>
  </si>
  <si>
    <t>Brazil</t>
  </si>
  <si>
    <t>Sudan</t>
  </si>
  <si>
    <t>Kuwait</t>
  </si>
  <si>
    <t>Sao Tome</t>
  </si>
  <si>
    <t>Norway</t>
  </si>
  <si>
    <t>Saudi Arabia</t>
  </si>
  <si>
    <t>Botswana</t>
  </si>
  <si>
    <t>Comoros</t>
  </si>
  <si>
    <t>Australia</t>
  </si>
  <si>
    <t>Number</t>
  </si>
  <si>
    <t>Country</t>
  </si>
  <si>
    <t>% Share</t>
  </si>
  <si>
    <t>USD</t>
  </si>
  <si>
    <t>SWITCH TO USD</t>
  </si>
  <si>
    <t>SWITCH TO UAC</t>
  </si>
  <si>
    <t>Total 6 years</t>
  </si>
  <si>
    <t>Barbados</t>
  </si>
  <si>
    <t>Bulgaria</t>
  </si>
  <si>
    <t>Colombia</t>
  </si>
  <si>
    <t>Costa Rica</t>
  </si>
  <si>
    <t>Czech Republic</t>
  </si>
  <si>
    <t>Greece</t>
  </si>
  <si>
    <t>Ireland</t>
  </si>
  <si>
    <t>Israel</t>
  </si>
  <si>
    <t>Lithuania</t>
  </si>
  <si>
    <t>Luxembourg</t>
  </si>
  <si>
    <t>Pakistan</t>
  </si>
  <si>
    <t>Philippines</t>
  </si>
  <si>
    <t>Poland</t>
  </si>
  <si>
    <t>Seychelles</t>
  </si>
  <si>
    <t>Somalia</t>
  </si>
  <si>
    <t>South Sudan</t>
  </si>
  <si>
    <t>Sri Lanka</t>
  </si>
  <si>
    <t>Turkey</t>
  </si>
  <si>
    <t>Yugoslavia</t>
  </si>
  <si>
    <t>Jordan</t>
  </si>
  <si>
    <t>Bosnia Herzegov</t>
  </si>
  <si>
    <t>Lebanon</t>
  </si>
  <si>
    <t>Source : ADB Currency Converter</t>
  </si>
  <si>
    <t>Rates used for conversion</t>
  </si>
  <si>
    <t>Jan. 2013</t>
  </si>
  <si>
    <t>Jan. 2014</t>
  </si>
  <si>
    <t>Jan. 2015</t>
  </si>
  <si>
    <t>Jan. 2016</t>
  </si>
  <si>
    <t>Jan. 2017</t>
  </si>
  <si>
    <t>Croatia</t>
  </si>
  <si>
    <r>
      <t>Amount in</t>
    </r>
    <r>
      <rPr>
        <b/>
        <sz val="10"/>
        <color rgb="FFFF0000"/>
        <rFont val="Arial"/>
        <family val="2"/>
      </rPr>
      <t xml:space="preserve"> USD</t>
    </r>
  </si>
  <si>
    <r>
      <rPr>
        <b/>
        <sz val="10"/>
        <rFont val="Arial"/>
        <family val="2"/>
      </rPr>
      <t xml:space="preserve">Amount in </t>
    </r>
    <r>
      <rPr>
        <b/>
        <sz val="10"/>
        <color rgb="FFFFFF00"/>
        <rFont val="Arial"/>
        <family val="2"/>
      </rPr>
      <t>UAC</t>
    </r>
  </si>
  <si>
    <t>Mexico</t>
  </si>
  <si>
    <t>Malaysia</t>
  </si>
  <si>
    <t>Bermuda</t>
  </si>
  <si>
    <t>Peru</t>
  </si>
  <si>
    <t>PROCUREMENT SUMMARY BY COUNTRY FROM 2013 TO 2018</t>
  </si>
  <si>
    <t>Jan. 2018</t>
  </si>
  <si>
    <t>Hong Kong</t>
  </si>
  <si>
    <t>Iceland</t>
  </si>
  <si>
    <t>North Korea</t>
  </si>
  <si>
    <t>Total</t>
  </si>
  <si>
    <t>(AS AT JANUARY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</si>
</sst>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;;\-"/>
    <numFmt numFmtId="166" formatCode="0.00;;\-"/>
    <numFmt numFmtId="167" formatCode="0.00%;;\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u/>
      <sz val="11"/>
      <color rgb="FFFFFF00"/>
      <name val="Calibri"/>
      <family val="2"/>
    </font>
    <font>
      <b/>
      <sz val="10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9BC2E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3" fillId="0" borderId="0" xfId="0" applyFont="1" applyFill="1"/>
    <xf numFmtId="165" fontId="0" fillId="0" borderId="0" xfId="0" applyNumberFormat="1"/>
    <xf numFmtId="166" fontId="0" fillId="0" borderId="0" xfId="0" applyNumberFormat="1"/>
    <xf numFmtId="0" fontId="5" fillId="0" borderId="0" xfId="0" applyFont="1"/>
    <xf numFmtId="49" fontId="5" fillId="2" borderId="5" xfId="0" applyNumberFormat="1" applyFont="1" applyFill="1" applyBorder="1"/>
    <xf numFmtId="165" fontId="0" fillId="2" borderId="5" xfId="0" applyNumberFormat="1" applyFill="1" applyBorder="1"/>
    <xf numFmtId="49" fontId="5" fillId="3" borderId="5" xfId="0" applyNumberFormat="1" applyFont="1" applyFill="1" applyBorder="1"/>
    <xf numFmtId="165" fontId="0" fillId="3" borderId="5" xfId="0" applyNumberFormat="1" applyFill="1" applyBorder="1"/>
    <xf numFmtId="0" fontId="5" fillId="0" borderId="0" xfId="0" applyNumberFormat="1" applyFont="1"/>
    <xf numFmtId="167" fontId="0" fillId="3" borderId="5" xfId="0" applyNumberFormat="1" applyFill="1" applyBorder="1"/>
    <xf numFmtId="167" fontId="0" fillId="2" borderId="5" xfId="0" applyNumberFormat="1" applyFill="1" applyBorder="1"/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/>
    <xf numFmtId="0" fontId="0" fillId="0" borderId="0" xfId="0" applyAlignment="1">
      <alignment horizontal="left" vertical="top"/>
    </xf>
    <xf numFmtId="3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10" fontId="0" fillId="0" borderId="0" xfId="3" applyNumberFormat="1" applyFont="1" applyAlignment="1">
      <alignment vertical="top"/>
    </xf>
    <xf numFmtId="49" fontId="5" fillId="3" borderId="5" xfId="0" applyNumberFormat="1" applyFont="1" applyFill="1" applyBorder="1" applyAlignment="1">
      <alignment vertical="center"/>
    </xf>
    <xf numFmtId="165" fontId="0" fillId="3" borderId="5" xfId="0" applyNumberFormat="1" applyFill="1" applyBorder="1" applyAlignment="1">
      <alignment vertical="center"/>
    </xf>
    <xf numFmtId="167" fontId="0" fillId="3" borderId="5" xfId="0" applyNumberFormat="1" applyFill="1" applyBorder="1" applyAlignment="1">
      <alignment vertical="center"/>
    </xf>
    <xf numFmtId="49" fontId="5" fillId="2" borderId="12" xfId="0" applyNumberFormat="1" applyFont="1" applyFill="1" applyBorder="1"/>
    <xf numFmtId="165" fontId="0" fillId="2" borderId="12" xfId="0" applyNumberFormat="1" applyFill="1" applyBorder="1"/>
    <xf numFmtId="167" fontId="0" fillId="2" borderId="12" xfId="0" applyNumberFormat="1" applyFill="1" applyBorder="1"/>
    <xf numFmtId="49" fontId="5" fillId="2" borderId="13" xfId="0" applyNumberFormat="1" applyFont="1" applyFill="1" applyBorder="1"/>
    <xf numFmtId="165" fontId="0" fillId="2" borderId="13" xfId="0" applyNumberFormat="1" applyFill="1" applyBorder="1"/>
    <xf numFmtId="167" fontId="0" fillId="2" borderId="13" xfId="0" applyNumberFormat="1" applyFill="1" applyBorder="1"/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6" fillId="5" borderId="6" xfId="0" applyFont="1" applyFill="1" applyBorder="1" applyAlignment="1">
      <alignment vertical="center"/>
    </xf>
    <xf numFmtId="165" fontId="16" fillId="5" borderId="6" xfId="2" applyNumberFormat="1" applyFont="1" applyFill="1" applyBorder="1" applyAlignment="1">
      <alignment vertical="center"/>
    </xf>
    <xf numFmtId="9" fontId="16" fillId="5" borderId="6" xfId="3" applyFont="1" applyFill="1" applyBorder="1" applyAlignment="1">
      <alignment vertical="center"/>
    </xf>
    <xf numFmtId="0" fontId="19" fillId="6" borderId="1" xfId="1" applyFont="1" applyFill="1" applyBorder="1" applyAlignment="1" applyProtection="1">
      <alignment horizontal="center"/>
    </xf>
    <xf numFmtId="166" fontId="14" fillId="6" borderId="1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165" fontId="14" fillId="6" borderId="1" xfId="0" applyNumberFormat="1" applyFont="1" applyFill="1" applyBorder="1" applyAlignment="1">
      <alignment horizontal="center" vertical="center"/>
    </xf>
    <xf numFmtId="0" fontId="6" fillId="6" borderId="1" xfId="1" applyNumberFormat="1" applyFont="1" applyFill="1" applyBorder="1" applyAlignment="1" applyProtection="1">
      <alignment horizontal="center"/>
    </xf>
    <xf numFmtId="0" fontId="9" fillId="6" borderId="1" xfId="0" applyNumberFormat="1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166" fontId="9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top"/>
    </xf>
    <xf numFmtId="0" fontId="15" fillId="6" borderId="1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</cellXfs>
  <cellStyles count="5">
    <cellStyle name="Lien hypertexte" xfId="1" builtinId="8"/>
    <cellStyle name="Milliers" xfId="2" builtinId="3"/>
    <cellStyle name="Normal" xfId="0" builtinId="0"/>
    <cellStyle name="Normal 3" xfId="4"/>
    <cellStyle name="Pourcentage" xfId="3" builtinId="5"/>
  </cellStyles>
  <dxfs count="0"/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11"/>
  <sheetViews>
    <sheetView showGridLines="0" tabSelected="1" zoomScale="85" zoomScaleNormal="85" workbookViewId="0">
      <pane xSplit="1" ySplit="4" topLeftCell="H5" activePane="bottomRight" state="frozen"/>
      <selection pane="topRight" activeCell="B1" sqref="B1"/>
      <selection pane="bottomLeft" activeCell="A6" sqref="A6"/>
      <selection pane="bottomRight" activeCell="AC19" sqref="AC19"/>
    </sheetView>
  </sheetViews>
  <sheetFormatPr baseColWidth="10" defaultColWidth="9.140625" defaultRowHeight="15" x14ac:dyDescent="0.25"/>
  <cols>
    <col min="1" max="1" width="24.42578125" style="4" customWidth="1"/>
    <col min="2" max="2" width="14.85546875" style="2" customWidth="1"/>
    <col min="3" max="3" width="8.140625" style="2" customWidth="1"/>
    <col min="4" max="4" width="8.42578125" style="3" customWidth="1"/>
    <col min="5" max="5" width="15" style="2" customWidth="1"/>
    <col min="6" max="6" width="8.140625" style="2" customWidth="1"/>
    <col min="7" max="7" width="8.42578125" style="3" customWidth="1"/>
    <col min="8" max="8" width="15" style="2" customWidth="1"/>
    <col min="9" max="9" width="8.140625" style="2" customWidth="1"/>
    <col min="10" max="10" width="8.42578125" style="3" customWidth="1"/>
    <col min="11" max="11" width="14.85546875" style="2" customWidth="1"/>
    <col min="12" max="12" width="8.140625" style="2" customWidth="1"/>
    <col min="13" max="13" width="8.42578125" style="3" customWidth="1"/>
    <col min="14" max="14" width="14.85546875" style="2" customWidth="1"/>
    <col min="15" max="15" width="8.140625" style="2" customWidth="1"/>
    <col min="16" max="16" width="8.42578125" style="3" customWidth="1"/>
    <col min="17" max="17" width="14.85546875" style="2" customWidth="1"/>
    <col min="18" max="18" width="8.140625" style="2" customWidth="1"/>
    <col min="19" max="19" width="8.42578125" style="3" customWidth="1"/>
    <col min="20" max="20" width="14.85546875" style="2" customWidth="1"/>
    <col min="21" max="21" width="8.140625" style="2" bestFit="1" customWidth="1"/>
    <col min="22" max="22" width="8.42578125" style="3" bestFit="1" customWidth="1"/>
  </cols>
  <sheetData>
    <row r="1" spans="1:22" s="14" customFormat="1" ht="45" customHeight="1" x14ac:dyDescent="0.25">
      <c r="A1" s="43" t="s">
        <v>120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1:22" ht="18" customHeight="1" x14ac:dyDescent="0.25">
      <c r="A2" s="46" t="s">
        <v>126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7.25" customHeight="1" x14ac:dyDescent="0.25">
      <c r="A3" s="34" t="s">
        <v>81</v>
      </c>
      <c r="B3" s="47">
        <v>2013</v>
      </c>
      <c r="C3" s="47"/>
      <c r="D3" s="47"/>
      <c r="E3" s="47">
        <v>2014</v>
      </c>
      <c r="F3" s="47"/>
      <c r="G3" s="47"/>
      <c r="H3" s="47">
        <v>2015</v>
      </c>
      <c r="I3" s="47"/>
      <c r="J3" s="47"/>
      <c r="K3" s="47">
        <v>2016</v>
      </c>
      <c r="L3" s="47"/>
      <c r="M3" s="47"/>
      <c r="N3" s="47">
        <v>2017</v>
      </c>
      <c r="O3" s="47"/>
      <c r="P3" s="47"/>
      <c r="Q3" s="47">
        <v>2018</v>
      </c>
      <c r="R3" s="47"/>
      <c r="S3" s="47"/>
      <c r="T3" s="42" t="s">
        <v>83</v>
      </c>
      <c r="U3" s="42"/>
      <c r="V3" s="42"/>
    </row>
    <row r="4" spans="1:22" ht="19.5" customHeight="1" x14ac:dyDescent="0.25">
      <c r="A4" s="35" t="s">
        <v>78</v>
      </c>
      <c r="B4" s="36" t="s">
        <v>115</v>
      </c>
      <c r="C4" s="37" t="s">
        <v>77</v>
      </c>
      <c r="D4" s="35" t="s">
        <v>79</v>
      </c>
      <c r="E4" s="36" t="s">
        <v>115</v>
      </c>
      <c r="F4" s="37" t="s">
        <v>77</v>
      </c>
      <c r="G4" s="35" t="s">
        <v>79</v>
      </c>
      <c r="H4" s="36" t="s">
        <v>115</v>
      </c>
      <c r="I4" s="37" t="s">
        <v>77</v>
      </c>
      <c r="J4" s="35" t="s">
        <v>79</v>
      </c>
      <c r="K4" s="36" t="s">
        <v>115</v>
      </c>
      <c r="L4" s="37" t="s">
        <v>77</v>
      </c>
      <c r="M4" s="35" t="s">
        <v>79</v>
      </c>
      <c r="N4" s="36" t="s">
        <v>115</v>
      </c>
      <c r="O4" s="37" t="s">
        <v>77</v>
      </c>
      <c r="P4" s="35" t="s">
        <v>79</v>
      </c>
      <c r="Q4" s="36" t="s">
        <v>115</v>
      </c>
      <c r="R4" s="37" t="s">
        <v>77</v>
      </c>
      <c r="S4" s="35" t="s">
        <v>79</v>
      </c>
      <c r="T4" s="36" t="s">
        <v>115</v>
      </c>
      <c r="U4" s="37" t="s">
        <v>77</v>
      </c>
      <c r="V4" s="35" t="s">
        <v>79</v>
      </c>
    </row>
    <row r="5" spans="1:22" x14ac:dyDescent="0.25">
      <c r="A5" s="22" t="s">
        <v>17</v>
      </c>
      <c r="B5" s="23">
        <v>66009.98</v>
      </c>
      <c r="C5" s="23">
        <v>1</v>
      </c>
      <c r="D5" s="24">
        <v>3.6232677884301048E-5</v>
      </c>
      <c r="E5" s="23"/>
      <c r="F5" s="23"/>
      <c r="G5" s="24">
        <v>0</v>
      </c>
      <c r="H5" s="23">
        <v>1682699.81</v>
      </c>
      <c r="I5" s="23">
        <v>3</v>
      </c>
      <c r="J5" s="24">
        <v>1.0511291007530915E-3</v>
      </c>
      <c r="K5" s="23">
        <v>890905.57</v>
      </c>
      <c r="L5" s="23">
        <v>7</v>
      </c>
      <c r="M5" s="24">
        <v>4.6194497117542555E-4</v>
      </c>
      <c r="N5" s="23">
        <v>4269.74</v>
      </c>
      <c r="O5" s="23">
        <v>1</v>
      </c>
      <c r="P5" s="24">
        <v>1.597322394359919E-6</v>
      </c>
      <c r="Q5" s="23">
        <v>57777.17</v>
      </c>
      <c r="R5" s="23">
        <v>3</v>
      </c>
      <c r="S5" s="24">
        <v>3.4366639801958283E-5</v>
      </c>
      <c r="T5" s="23">
        <v>2701662.27</v>
      </c>
      <c r="U5" s="23">
        <v>15</v>
      </c>
      <c r="V5" s="24">
        <v>2.4270664124392813E-4</v>
      </c>
    </row>
    <row r="6" spans="1:22" x14ac:dyDescent="0.25">
      <c r="A6" s="7" t="s">
        <v>8</v>
      </c>
      <c r="B6" s="8">
        <v>2556405.8300000005</v>
      </c>
      <c r="C6" s="8">
        <v>16</v>
      </c>
      <c r="D6" s="10">
        <v>1.4032034092411373E-3</v>
      </c>
      <c r="E6" s="8">
        <v>1255940.98</v>
      </c>
      <c r="F6" s="8">
        <v>20</v>
      </c>
      <c r="G6" s="10">
        <v>8.8083808454580406E-4</v>
      </c>
      <c r="H6" s="8">
        <v>7529367.46</v>
      </c>
      <c r="I6" s="8">
        <v>54</v>
      </c>
      <c r="J6" s="10">
        <v>4.7033565942278133E-3</v>
      </c>
      <c r="K6" s="8">
        <v>13207745.209999997</v>
      </c>
      <c r="L6" s="8">
        <v>69</v>
      </c>
      <c r="M6" s="10">
        <v>6.8483705633648854E-3</v>
      </c>
      <c r="N6" s="8">
        <v>9710921.9000000004</v>
      </c>
      <c r="O6" s="8">
        <v>64</v>
      </c>
      <c r="P6" s="10">
        <v>3.6328846769944248E-3</v>
      </c>
      <c r="Q6" s="8">
        <v>2584167.52</v>
      </c>
      <c r="R6" s="8">
        <v>19</v>
      </c>
      <c r="S6" s="10">
        <v>1.5370976866426623E-3</v>
      </c>
      <c r="T6" s="8">
        <v>36844548.899999999</v>
      </c>
      <c r="U6" s="8">
        <v>242</v>
      </c>
      <c r="V6" s="10">
        <v>3.3099683890787232E-3</v>
      </c>
    </row>
    <row r="7" spans="1:22" x14ac:dyDescent="0.25">
      <c r="A7" s="5" t="s">
        <v>76</v>
      </c>
      <c r="B7" s="6">
        <v>509761.6</v>
      </c>
      <c r="C7" s="6">
        <v>1</v>
      </c>
      <c r="D7" s="11">
        <v>2.7980659667804655E-4</v>
      </c>
      <c r="E7" s="6">
        <v>2498021.7400000002</v>
      </c>
      <c r="F7" s="6">
        <v>2</v>
      </c>
      <c r="G7" s="11">
        <v>1.7519554817101172E-3</v>
      </c>
      <c r="H7" s="6">
        <v>2260017.54</v>
      </c>
      <c r="I7" s="6">
        <v>3</v>
      </c>
      <c r="J7" s="11">
        <v>1.4117611414637373E-3</v>
      </c>
      <c r="K7" s="6">
        <v>1692467.75</v>
      </c>
      <c r="L7" s="6">
        <v>5</v>
      </c>
      <c r="M7" s="11">
        <v>8.7756434836195642E-4</v>
      </c>
      <c r="N7" s="6">
        <v>1767304.23</v>
      </c>
      <c r="O7" s="6">
        <v>4</v>
      </c>
      <c r="P7" s="11">
        <v>6.6115375274045096E-4</v>
      </c>
      <c r="Q7" s="6">
        <v>487987.81999999995</v>
      </c>
      <c r="R7" s="6">
        <v>2</v>
      </c>
      <c r="S7" s="11">
        <v>2.9026173552084415E-4</v>
      </c>
      <c r="T7" s="6">
        <v>9215560.6800000016</v>
      </c>
      <c r="U7" s="6">
        <v>17</v>
      </c>
      <c r="V7" s="11">
        <v>8.278894829524383E-4</v>
      </c>
    </row>
    <row r="8" spans="1:22" x14ac:dyDescent="0.25">
      <c r="A8" s="7" t="s">
        <v>60</v>
      </c>
      <c r="B8" s="8">
        <v>1331389.52</v>
      </c>
      <c r="C8" s="8">
        <v>1</v>
      </c>
      <c r="D8" s="10">
        <v>7.3079567084695667E-4</v>
      </c>
      <c r="E8" s="8"/>
      <c r="F8" s="8"/>
      <c r="G8" s="10">
        <v>0</v>
      </c>
      <c r="H8" s="8">
        <v>312808.55999999994</v>
      </c>
      <c r="I8" s="8">
        <v>7</v>
      </c>
      <c r="J8" s="10">
        <v>1.9540156742554657E-4</v>
      </c>
      <c r="K8" s="8">
        <v>327568.17</v>
      </c>
      <c r="L8" s="8">
        <v>1</v>
      </c>
      <c r="M8" s="10">
        <v>1.6984793219851225E-4</v>
      </c>
      <c r="N8" s="8">
        <v>438333.85</v>
      </c>
      <c r="O8" s="8">
        <v>1</v>
      </c>
      <c r="P8" s="10">
        <v>1.6398199300449244E-4</v>
      </c>
      <c r="Q8" s="8"/>
      <c r="R8" s="8"/>
      <c r="S8" s="10">
        <v>0</v>
      </c>
      <c r="T8" s="8">
        <v>2410100.0999999996</v>
      </c>
      <c r="U8" s="8">
        <v>10</v>
      </c>
      <c r="V8" s="10">
        <v>2.1651385031655167E-4</v>
      </c>
    </row>
    <row r="9" spans="1:22" x14ac:dyDescent="0.25">
      <c r="A9" s="5" t="s">
        <v>84</v>
      </c>
      <c r="B9" s="6"/>
      <c r="C9" s="6"/>
      <c r="D9" s="11">
        <v>0</v>
      </c>
      <c r="E9" s="6">
        <v>606024.30000000005</v>
      </c>
      <c r="F9" s="6">
        <v>3</v>
      </c>
      <c r="G9" s="11">
        <v>4.2502736362676197E-4</v>
      </c>
      <c r="H9" s="6"/>
      <c r="I9" s="6"/>
      <c r="J9" s="11">
        <v>0</v>
      </c>
      <c r="K9" s="6"/>
      <c r="L9" s="6"/>
      <c r="M9" s="11">
        <v>0</v>
      </c>
      <c r="N9" s="6"/>
      <c r="O9" s="6"/>
      <c r="P9" s="11">
        <v>0</v>
      </c>
      <c r="Q9" s="6"/>
      <c r="R9" s="6"/>
      <c r="S9" s="11">
        <v>0</v>
      </c>
      <c r="T9" s="6">
        <v>606024.30000000005</v>
      </c>
      <c r="U9" s="6">
        <v>3</v>
      </c>
      <c r="V9" s="11">
        <v>5.4442823589938454E-5</v>
      </c>
    </row>
    <row r="10" spans="1:22" x14ac:dyDescent="0.25">
      <c r="A10" s="7" t="s">
        <v>2</v>
      </c>
      <c r="B10" s="8">
        <v>23756308.039999999</v>
      </c>
      <c r="C10" s="8">
        <v>8</v>
      </c>
      <c r="D10" s="10">
        <v>1.3039765455671268E-2</v>
      </c>
      <c r="E10" s="8">
        <v>6521876.6300000008</v>
      </c>
      <c r="F10" s="8">
        <v>10</v>
      </c>
      <c r="G10" s="10">
        <v>4.5740344569481636E-3</v>
      </c>
      <c r="H10" s="8">
        <v>4382458.28</v>
      </c>
      <c r="I10" s="8">
        <v>15</v>
      </c>
      <c r="J10" s="10">
        <v>2.7375824276965601E-3</v>
      </c>
      <c r="K10" s="8">
        <v>13861094.029999999</v>
      </c>
      <c r="L10" s="8">
        <v>13</v>
      </c>
      <c r="M10" s="10">
        <v>7.1871395777087952E-3</v>
      </c>
      <c r="N10" s="8">
        <v>35792682.699999996</v>
      </c>
      <c r="O10" s="8">
        <v>23</v>
      </c>
      <c r="P10" s="10">
        <v>1.3390148728243135E-2</v>
      </c>
      <c r="Q10" s="8">
        <v>10275248.709999999</v>
      </c>
      <c r="R10" s="8">
        <v>11</v>
      </c>
      <c r="S10" s="10">
        <v>6.1118564874691247E-3</v>
      </c>
      <c r="T10" s="8">
        <v>94589668.389999986</v>
      </c>
      <c r="U10" s="8">
        <v>80</v>
      </c>
      <c r="V10" s="10">
        <v>8.4975612852282445E-3</v>
      </c>
    </row>
    <row r="11" spans="1:22" x14ac:dyDescent="0.25">
      <c r="A11" s="5" t="s">
        <v>18</v>
      </c>
      <c r="B11" s="6">
        <v>31553280.549999997</v>
      </c>
      <c r="C11" s="6">
        <v>55</v>
      </c>
      <c r="D11" s="11">
        <v>1.7319500026528285E-2</v>
      </c>
      <c r="E11" s="6">
        <v>7517730.8500000006</v>
      </c>
      <c r="F11" s="6">
        <v>57</v>
      </c>
      <c r="G11" s="11">
        <v>5.2724640309490499E-3</v>
      </c>
      <c r="H11" s="6">
        <v>14928524.299999995</v>
      </c>
      <c r="I11" s="6">
        <v>115</v>
      </c>
      <c r="J11" s="11">
        <v>9.3253747517982252E-3</v>
      </c>
      <c r="K11" s="6">
        <v>6954474.2800000031</v>
      </c>
      <c r="L11" s="6">
        <v>63</v>
      </c>
      <c r="M11" s="11">
        <v>3.6059763559619902E-3</v>
      </c>
      <c r="N11" s="6">
        <v>25676015.899999995</v>
      </c>
      <c r="O11" s="6">
        <v>82</v>
      </c>
      <c r="P11" s="11">
        <v>9.6054736810698878E-3</v>
      </c>
      <c r="Q11" s="6">
        <v>29089915.690000005</v>
      </c>
      <c r="R11" s="6">
        <v>94</v>
      </c>
      <c r="S11" s="11">
        <v>1.7303074110198977E-2</v>
      </c>
      <c r="T11" s="6">
        <v>115719941.57000014</v>
      </c>
      <c r="U11" s="6">
        <v>466</v>
      </c>
      <c r="V11" s="11">
        <v>1.039582136348906E-2</v>
      </c>
    </row>
    <row r="12" spans="1:22" x14ac:dyDescent="0.25">
      <c r="A12" s="7" t="s">
        <v>118</v>
      </c>
      <c r="B12" s="8"/>
      <c r="C12" s="8"/>
      <c r="D12" s="10">
        <v>0</v>
      </c>
      <c r="E12" s="8"/>
      <c r="F12" s="8"/>
      <c r="G12" s="10">
        <v>0</v>
      </c>
      <c r="H12" s="8"/>
      <c r="I12" s="8"/>
      <c r="J12" s="10">
        <v>0</v>
      </c>
      <c r="K12" s="8"/>
      <c r="L12" s="8"/>
      <c r="M12" s="10">
        <v>0</v>
      </c>
      <c r="N12" s="8">
        <v>423326.39</v>
      </c>
      <c r="O12" s="8">
        <v>1</v>
      </c>
      <c r="P12" s="10">
        <v>1.5836765771933207E-4</v>
      </c>
      <c r="Q12" s="8"/>
      <c r="R12" s="8"/>
      <c r="S12" s="10">
        <v>0</v>
      </c>
      <c r="T12" s="8">
        <v>423326.39</v>
      </c>
      <c r="U12" s="8">
        <v>1</v>
      </c>
      <c r="V12" s="10">
        <v>3.802996673852102E-5</v>
      </c>
    </row>
    <row r="13" spans="1:22" x14ac:dyDescent="0.25">
      <c r="A13" s="5" t="s">
        <v>104</v>
      </c>
      <c r="B13" s="6"/>
      <c r="C13" s="6"/>
      <c r="D13" s="11">
        <v>0</v>
      </c>
      <c r="E13" s="6"/>
      <c r="F13" s="6"/>
      <c r="G13" s="11">
        <v>0</v>
      </c>
      <c r="H13" s="6"/>
      <c r="I13" s="6"/>
      <c r="J13" s="11">
        <v>0</v>
      </c>
      <c r="K13" s="6">
        <v>29703431.32</v>
      </c>
      <c r="L13" s="6">
        <v>2</v>
      </c>
      <c r="M13" s="11">
        <v>1.5401576987478745E-2</v>
      </c>
      <c r="N13" s="6">
        <v>39640539.379999995</v>
      </c>
      <c r="O13" s="6">
        <v>2</v>
      </c>
      <c r="P13" s="11">
        <v>1.482964332164962E-2</v>
      </c>
      <c r="Q13" s="6"/>
      <c r="R13" s="6"/>
      <c r="S13" s="11">
        <v>0</v>
      </c>
      <c r="T13" s="6">
        <v>69343970.700000003</v>
      </c>
      <c r="U13" s="6">
        <v>4</v>
      </c>
      <c r="V13" s="11">
        <v>6.2295877638008264E-3</v>
      </c>
    </row>
    <row r="14" spans="1:22" x14ac:dyDescent="0.25">
      <c r="A14" s="7" t="s">
        <v>74</v>
      </c>
      <c r="B14" s="8">
        <v>1425524.38</v>
      </c>
      <c r="C14" s="8">
        <v>12</v>
      </c>
      <c r="D14" s="10">
        <v>7.8246601009056456E-4</v>
      </c>
      <c r="E14" s="8">
        <v>7901029.9499999983</v>
      </c>
      <c r="F14" s="8">
        <v>14</v>
      </c>
      <c r="G14" s="10">
        <v>5.5412859345484759E-3</v>
      </c>
      <c r="H14" s="8">
        <v>2844135.7899999996</v>
      </c>
      <c r="I14" s="8">
        <v>12</v>
      </c>
      <c r="J14" s="10">
        <v>1.7766412509206755E-3</v>
      </c>
      <c r="K14" s="8">
        <v>11841194.43</v>
      </c>
      <c r="L14" s="8">
        <v>3</v>
      </c>
      <c r="M14" s="10">
        <v>6.1397979806647298E-3</v>
      </c>
      <c r="N14" s="8"/>
      <c r="O14" s="8"/>
      <c r="P14" s="10">
        <v>0</v>
      </c>
      <c r="Q14" s="8">
        <v>1746039.51</v>
      </c>
      <c r="R14" s="8">
        <v>2</v>
      </c>
      <c r="S14" s="10">
        <v>1.0385678447067889E-3</v>
      </c>
      <c r="T14" s="8">
        <v>25757924.059999999</v>
      </c>
      <c r="U14" s="8">
        <v>43</v>
      </c>
      <c r="V14" s="10">
        <v>2.3139899103742393E-3</v>
      </c>
    </row>
    <row r="15" spans="1:22" x14ac:dyDescent="0.25">
      <c r="A15" s="5" t="s">
        <v>68</v>
      </c>
      <c r="B15" s="6">
        <v>137089.26</v>
      </c>
      <c r="C15" s="6">
        <v>1</v>
      </c>
      <c r="D15" s="11">
        <v>7.5247879168834731E-5</v>
      </c>
      <c r="E15" s="6"/>
      <c r="F15" s="6"/>
      <c r="G15" s="11">
        <v>0</v>
      </c>
      <c r="H15" s="6">
        <v>28189.41</v>
      </c>
      <c r="I15" s="6">
        <v>1</v>
      </c>
      <c r="J15" s="11">
        <v>1.7609028662135647E-5</v>
      </c>
      <c r="K15" s="6">
        <v>178651.12</v>
      </c>
      <c r="L15" s="6">
        <v>3</v>
      </c>
      <c r="M15" s="11">
        <v>9.2632697850185736E-5</v>
      </c>
      <c r="N15" s="6">
        <v>98422.27</v>
      </c>
      <c r="O15" s="6">
        <v>2</v>
      </c>
      <c r="P15" s="11">
        <v>3.682006304241908E-5</v>
      </c>
      <c r="Q15" s="6">
        <v>652913.97</v>
      </c>
      <c r="R15" s="6">
        <v>1</v>
      </c>
      <c r="S15" s="11">
        <v>3.8836203345813915E-4</v>
      </c>
      <c r="T15" s="6">
        <v>1095266.03</v>
      </c>
      <c r="U15" s="6">
        <v>8</v>
      </c>
      <c r="V15" s="11">
        <v>9.8394363485659303E-5</v>
      </c>
    </row>
    <row r="16" spans="1:22" x14ac:dyDescent="0.25">
      <c r="A16" s="7" t="s">
        <v>85</v>
      </c>
      <c r="B16" s="8"/>
      <c r="C16" s="8"/>
      <c r="D16" s="10">
        <v>0</v>
      </c>
      <c r="E16" s="8"/>
      <c r="F16" s="8"/>
      <c r="G16" s="10">
        <v>0</v>
      </c>
      <c r="H16" s="8">
        <v>236005.04</v>
      </c>
      <c r="I16" s="8">
        <v>1</v>
      </c>
      <c r="J16" s="10">
        <v>1.4742484903970923E-4</v>
      </c>
      <c r="K16" s="8"/>
      <c r="L16" s="8"/>
      <c r="M16" s="10">
        <v>0</v>
      </c>
      <c r="N16" s="8"/>
      <c r="O16" s="8"/>
      <c r="P16" s="10">
        <v>0</v>
      </c>
      <c r="Q16" s="8"/>
      <c r="R16" s="8"/>
      <c r="S16" s="10">
        <v>0</v>
      </c>
      <c r="T16" s="8">
        <v>236005.04</v>
      </c>
      <c r="U16" s="8">
        <v>1</v>
      </c>
      <c r="V16" s="10">
        <v>2.1201758343776591E-5</v>
      </c>
    </row>
    <row r="17" spans="1:22" x14ac:dyDescent="0.25">
      <c r="A17" s="5" t="s">
        <v>0</v>
      </c>
      <c r="B17" s="6">
        <v>16780730.789999999</v>
      </c>
      <c r="C17" s="6">
        <v>85</v>
      </c>
      <c r="D17" s="11">
        <v>9.2108922526145699E-3</v>
      </c>
      <c r="E17" s="6">
        <v>10168839.550000003</v>
      </c>
      <c r="F17" s="6">
        <v>42</v>
      </c>
      <c r="G17" s="11">
        <v>7.1317850869677159E-3</v>
      </c>
      <c r="H17" s="6">
        <v>35887783.969999984</v>
      </c>
      <c r="I17" s="6">
        <v>71</v>
      </c>
      <c r="J17" s="11">
        <v>2.2417958252700636E-2</v>
      </c>
      <c r="K17" s="6">
        <v>26585061.619999997</v>
      </c>
      <c r="L17" s="6">
        <v>121</v>
      </c>
      <c r="M17" s="11">
        <v>1.3784665779727713E-2</v>
      </c>
      <c r="N17" s="6">
        <v>26107079.29000001</v>
      </c>
      <c r="O17" s="6">
        <v>132</v>
      </c>
      <c r="P17" s="11">
        <v>9.7667357734304832E-3</v>
      </c>
      <c r="Q17" s="6">
        <v>11814750.179999998</v>
      </c>
      <c r="R17" s="6">
        <v>72</v>
      </c>
      <c r="S17" s="11">
        <v>7.0275727209584979E-3</v>
      </c>
      <c r="T17" s="6">
        <v>127344245.39999999</v>
      </c>
      <c r="U17" s="6">
        <v>523</v>
      </c>
      <c r="V17" s="11">
        <v>1.144010279374281E-2</v>
      </c>
    </row>
    <row r="18" spans="1:22" x14ac:dyDescent="0.25">
      <c r="A18" s="7" t="s">
        <v>20</v>
      </c>
      <c r="B18" s="8">
        <v>3661248.5799999996</v>
      </c>
      <c r="C18" s="8">
        <v>46</v>
      </c>
      <c r="D18" s="10">
        <v>2.0096482449092489E-3</v>
      </c>
      <c r="E18" s="8">
        <v>4316698.1000000006</v>
      </c>
      <c r="F18" s="8">
        <v>44</v>
      </c>
      <c r="G18" s="10">
        <v>3.0274608015151416E-3</v>
      </c>
      <c r="H18" s="8">
        <v>1368390.33</v>
      </c>
      <c r="I18" s="8">
        <v>13</v>
      </c>
      <c r="J18" s="10">
        <v>8.547899562977464E-4</v>
      </c>
      <c r="K18" s="8">
        <v>2521115.5399999996</v>
      </c>
      <c r="L18" s="8">
        <v>32</v>
      </c>
      <c r="M18" s="10">
        <v>1.3072279315250181E-3</v>
      </c>
      <c r="N18" s="8">
        <v>9208493.0499999989</v>
      </c>
      <c r="O18" s="8">
        <v>13</v>
      </c>
      <c r="P18" s="10">
        <v>3.4449245544395375E-3</v>
      </c>
      <c r="Q18" s="8">
        <v>284635.99</v>
      </c>
      <c r="R18" s="8">
        <v>1</v>
      </c>
      <c r="S18" s="10">
        <v>1.6930532497531117E-4</v>
      </c>
      <c r="T18" s="8">
        <v>21360581.59</v>
      </c>
      <c r="U18" s="8">
        <v>149</v>
      </c>
      <c r="V18" s="10">
        <v>1.9189500739208924E-3</v>
      </c>
    </row>
    <row r="19" spans="1:22" x14ac:dyDescent="0.25">
      <c r="A19" s="5" t="s">
        <v>14</v>
      </c>
      <c r="B19" s="6">
        <v>8640347.6999999974</v>
      </c>
      <c r="C19" s="6">
        <v>51</v>
      </c>
      <c r="D19" s="11">
        <v>4.7426606555927052E-3</v>
      </c>
      <c r="E19" s="6">
        <v>12910082.740000002</v>
      </c>
      <c r="F19" s="6">
        <v>43</v>
      </c>
      <c r="G19" s="11">
        <v>9.0543208105443359E-3</v>
      </c>
      <c r="H19" s="6">
        <v>9021017.9199999962</v>
      </c>
      <c r="I19" s="6">
        <v>64</v>
      </c>
      <c r="J19" s="11">
        <v>5.6351432369432068E-3</v>
      </c>
      <c r="K19" s="6">
        <v>5600591.9800000014</v>
      </c>
      <c r="L19" s="6">
        <v>59</v>
      </c>
      <c r="M19" s="11">
        <v>2.903972528498638E-3</v>
      </c>
      <c r="N19" s="6">
        <v>13278465.260000004</v>
      </c>
      <c r="O19" s="6">
        <v>52</v>
      </c>
      <c r="P19" s="11">
        <v>4.9675132262217868E-3</v>
      </c>
      <c r="Q19" s="6">
        <v>4920403.3400000008</v>
      </c>
      <c r="R19" s="6">
        <v>31</v>
      </c>
      <c r="S19" s="11">
        <v>2.9267222549344751E-3</v>
      </c>
      <c r="T19" s="6">
        <v>54370908.940000013</v>
      </c>
      <c r="U19" s="6">
        <v>300</v>
      </c>
      <c r="V19" s="11">
        <v>4.8844671803507352E-3</v>
      </c>
    </row>
    <row r="20" spans="1:22" x14ac:dyDescent="0.25">
      <c r="A20" s="7" t="s">
        <v>16</v>
      </c>
      <c r="B20" s="8">
        <v>18759784.310000002</v>
      </c>
      <c r="C20" s="8">
        <v>19</v>
      </c>
      <c r="D20" s="10">
        <v>1.0297188729389025E-2</v>
      </c>
      <c r="E20" s="8">
        <v>15156265.880000003</v>
      </c>
      <c r="F20" s="8">
        <v>18</v>
      </c>
      <c r="G20" s="10">
        <v>1.0629652522848747E-2</v>
      </c>
      <c r="H20" s="8">
        <v>3646336.93</v>
      </c>
      <c r="I20" s="8">
        <v>20</v>
      </c>
      <c r="J20" s="10">
        <v>2.2777508118181152E-3</v>
      </c>
      <c r="K20" s="8">
        <v>34516049.620000012</v>
      </c>
      <c r="L20" s="8">
        <v>30</v>
      </c>
      <c r="M20" s="10">
        <v>1.7896975935171745E-2</v>
      </c>
      <c r="N20" s="8">
        <v>6256754.7299999995</v>
      </c>
      <c r="O20" s="8">
        <v>22</v>
      </c>
      <c r="P20" s="10">
        <v>2.3406704966218899E-3</v>
      </c>
      <c r="Q20" s="8">
        <v>5597123.9299999997</v>
      </c>
      <c r="R20" s="8">
        <v>12</v>
      </c>
      <c r="S20" s="10">
        <v>3.3292447869847407E-3</v>
      </c>
      <c r="T20" s="8">
        <v>83932315.399999961</v>
      </c>
      <c r="U20" s="8">
        <v>121</v>
      </c>
      <c r="V20" s="10">
        <v>7.540146889847936E-3</v>
      </c>
    </row>
    <row r="21" spans="1:22" x14ac:dyDescent="0.25">
      <c r="A21" s="5" t="s">
        <v>39</v>
      </c>
      <c r="B21" s="6">
        <v>139134.41999999998</v>
      </c>
      <c r="C21" s="6">
        <v>4</v>
      </c>
      <c r="D21" s="11">
        <v>7.6370461292050892E-5</v>
      </c>
      <c r="E21" s="6">
        <v>60464.37</v>
      </c>
      <c r="F21" s="6">
        <v>5</v>
      </c>
      <c r="G21" s="11">
        <v>4.2405909753871383E-5</v>
      </c>
      <c r="H21" s="6">
        <v>253796.6</v>
      </c>
      <c r="I21" s="6">
        <v>9</v>
      </c>
      <c r="J21" s="11">
        <v>1.5853867121562942E-4</v>
      </c>
      <c r="K21" s="6">
        <v>628093.26</v>
      </c>
      <c r="L21" s="6">
        <v>8</v>
      </c>
      <c r="M21" s="11">
        <v>3.2567371072354963E-4</v>
      </c>
      <c r="N21" s="6">
        <v>2663878.0699999998</v>
      </c>
      <c r="O21" s="6">
        <v>6</v>
      </c>
      <c r="P21" s="11">
        <v>9.9656468474784883E-4</v>
      </c>
      <c r="Q21" s="6">
        <v>3411021.63</v>
      </c>
      <c r="R21" s="6">
        <v>2</v>
      </c>
      <c r="S21" s="11">
        <v>2.0289216608376389E-3</v>
      </c>
      <c r="T21" s="6">
        <v>7156388.3499999996</v>
      </c>
      <c r="U21" s="6">
        <v>34</v>
      </c>
      <c r="V21" s="11">
        <v>6.4290159401222144E-4</v>
      </c>
    </row>
    <row r="22" spans="1:22" x14ac:dyDescent="0.25">
      <c r="A22" s="7" t="s">
        <v>30</v>
      </c>
      <c r="B22" s="8">
        <v>52792.800000000003</v>
      </c>
      <c r="C22" s="8">
        <v>1</v>
      </c>
      <c r="D22" s="10">
        <v>2.8977807855877684E-5</v>
      </c>
      <c r="E22" s="8"/>
      <c r="F22" s="8"/>
      <c r="G22" s="10">
        <v>0</v>
      </c>
      <c r="H22" s="8">
        <v>6067491.330000001</v>
      </c>
      <c r="I22" s="8">
        <v>53</v>
      </c>
      <c r="J22" s="10">
        <v>3.7901690293351137E-3</v>
      </c>
      <c r="K22" s="8">
        <v>5383563.8399999999</v>
      </c>
      <c r="L22" s="8">
        <v>60</v>
      </c>
      <c r="M22" s="10">
        <v>2.7914408963565728E-3</v>
      </c>
      <c r="N22" s="8">
        <v>3052030.97</v>
      </c>
      <c r="O22" s="8">
        <v>25</v>
      </c>
      <c r="P22" s="10">
        <v>1.1417738355639984E-3</v>
      </c>
      <c r="Q22" s="8">
        <v>859384.76</v>
      </c>
      <c r="R22" s="8">
        <v>22</v>
      </c>
      <c r="S22" s="10">
        <v>5.111736434687328E-4</v>
      </c>
      <c r="T22" s="8">
        <v>15415263.699999997</v>
      </c>
      <c r="U22" s="8">
        <v>161</v>
      </c>
      <c r="V22" s="10">
        <v>1.3848462548638426E-3</v>
      </c>
    </row>
    <row r="23" spans="1:22" x14ac:dyDescent="0.25">
      <c r="A23" s="5" t="s">
        <v>27</v>
      </c>
      <c r="B23" s="6">
        <v>2819058.66</v>
      </c>
      <c r="C23" s="6">
        <v>26</v>
      </c>
      <c r="D23" s="11">
        <v>1.5473727512829024E-3</v>
      </c>
      <c r="E23" s="6">
        <v>16722691.339999998</v>
      </c>
      <c r="F23" s="6">
        <v>58</v>
      </c>
      <c r="G23" s="11">
        <v>1.1728244911935514E-2</v>
      </c>
      <c r="H23" s="6">
        <v>5040155.13</v>
      </c>
      <c r="I23" s="6">
        <v>36</v>
      </c>
      <c r="J23" s="11">
        <v>3.1484247504924723E-3</v>
      </c>
      <c r="K23" s="6">
        <v>4685765.080000001</v>
      </c>
      <c r="L23" s="6">
        <v>41</v>
      </c>
      <c r="M23" s="11">
        <v>2.429624067582624E-3</v>
      </c>
      <c r="N23" s="6">
        <v>5145649.24</v>
      </c>
      <c r="O23" s="6">
        <v>71</v>
      </c>
      <c r="P23" s="11">
        <v>1.9250026382339669E-3</v>
      </c>
      <c r="Q23" s="6">
        <v>5222651.1099999994</v>
      </c>
      <c r="R23" s="6">
        <v>56</v>
      </c>
      <c r="S23" s="11">
        <v>3.1065033041366959E-3</v>
      </c>
      <c r="T23" s="6">
        <v>39635970.559999987</v>
      </c>
      <c r="U23" s="6">
        <v>288</v>
      </c>
      <c r="V23" s="11">
        <v>3.5607386585225598E-3</v>
      </c>
    </row>
    <row r="24" spans="1:22" x14ac:dyDescent="0.25">
      <c r="A24" s="7" t="s">
        <v>36</v>
      </c>
      <c r="B24" s="8">
        <v>496795581.17000008</v>
      </c>
      <c r="C24" s="8">
        <v>30</v>
      </c>
      <c r="D24" s="10">
        <v>0.27268958825433293</v>
      </c>
      <c r="E24" s="8">
        <v>339788444.05999994</v>
      </c>
      <c r="F24" s="8">
        <v>39</v>
      </c>
      <c r="G24" s="10">
        <v>0.23830626357666063</v>
      </c>
      <c r="H24" s="8">
        <v>270957898.81</v>
      </c>
      <c r="I24" s="8">
        <v>27</v>
      </c>
      <c r="J24" s="10">
        <v>0.16925878925374244</v>
      </c>
      <c r="K24" s="8">
        <v>499043570.4200002</v>
      </c>
      <c r="L24" s="8">
        <v>48</v>
      </c>
      <c r="M24" s="10">
        <v>0.25875993541374814</v>
      </c>
      <c r="N24" s="8">
        <v>842282223.61999977</v>
      </c>
      <c r="O24" s="8">
        <v>49</v>
      </c>
      <c r="P24" s="10">
        <v>0.31510027733761181</v>
      </c>
      <c r="Q24" s="8">
        <v>668670431.99999988</v>
      </c>
      <c r="R24" s="8">
        <v>62</v>
      </c>
      <c r="S24" s="10">
        <v>0.39773418952094458</v>
      </c>
      <c r="T24" s="8">
        <v>3117538150.0800014</v>
      </c>
      <c r="U24" s="8">
        <v>255</v>
      </c>
      <c r="V24" s="10">
        <v>0.28006728367114747</v>
      </c>
    </row>
    <row r="25" spans="1:22" x14ac:dyDescent="0.25">
      <c r="A25" s="5" t="s">
        <v>86</v>
      </c>
      <c r="B25" s="6"/>
      <c r="C25" s="6"/>
      <c r="D25" s="11">
        <v>0</v>
      </c>
      <c r="E25" s="6">
        <v>346393.07</v>
      </c>
      <c r="F25" s="6">
        <v>1</v>
      </c>
      <c r="G25" s="11">
        <v>2.4293833319997301E-4</v>
      </c>
      <c r="H25" s="6"/>
      <c r="I25" s="6"/>
      <c r="J25" s="11">
        <v>0</v>
      </c>
      <c r="K25" s="6"/>
      <c r="L25" s="6"/>
      <c r="M25" s="11">
        <v>0</v>
      </c>
      <c r="N25" s="6"/>
      <c r="O25" s="6"/>
      <c r="P25" s="11">
        <v>0</v>
      </c>
      <c r="Q25" s="6">
        <v>1586093.14</v>
      </c>
      <c r="R25" s="6">
        <v>1</v>
      </c>
      <c r="S25" s="11">
        <v>9.4342958706245016E-4</v>
      </c>
      <c r="T25" s="6">
        <v>1932486.21</v>
      </c>
      <c r="U25" s="6">
        <v>2</v>
      </c>
      <c r="V25" s="11">
        <v>1.7360690952659613E-4</v>
      </c>
    </row>
    <row r="26" spans="1:22" x14ac:dyDescent="0.25">
      <c r="A26" s="7" t="s">
        <v>75</v>
      </c>
      <c r="B26" s="8">
        <v>240525.05000000002</v>
      </c>
      <c r="C26" s="8">
        <v>3</v>
      </c>
      <c r="D26" s="10">
        <v>1.3202347068966549E-4</v>
      </c>
      <c r="E26" s="8">
        <v>969034.33000000007</v>
      </c>
      <c r="F26" s="8">
        <v>4</v>
      </c>
      <c r="G26" s="10">
        <v>6.7961978842057266E-4</v>
      </c>
      <c r="H26" s="8">
        <v>271137.64</v>
      </c>
      <c r="I26" s="8">
        <v>2</v>
      </c>
      <c r="J26" s="10">
        <v>1.6937106786356354E-4</v>
      </c>
      <c r="K26" s="8">
        <v>136761.25</v>
      </c>
      <c r="L26" s="8">
        <v>3</v>
      </c>
      <c r="M26" s="10">
        <v>7.0912309695364434E-5</v>
      </c>
      <c r="N26" s="8">
        <v>2052837.7000000002</v>
      </c>
      <c r="O26" s="8">
        <v>8</v>
      </c>
      <c r="P26" s="10">
        <v>7.6797267051303107E-4</v>
      </c>
      <c r="Q26" s="8">
        <v>174063.33000000002</v>
      </c>
      <c r="R26" s="8">
        <v>3</v>
      </c>
      <c r="S26" s="10">
        <v>1.035352158099713E-4</v>
      </c>
      <c r="T26" s="8">
        <v>3844359.3</v>
      </c>
      <c r="U26" s="8">
        <v>23</v>
      </c>
      <c r="V26" s="10">
        <v>3.4536201796898122E-4</v>
      </c>
    </row>
    <row r="27" spans="1:22" x14ac:dyDescent="0.25">
      <c r="A27" s="5" t="s">
        <v>31</v>
      </c>
      <c r="B27" s="6">
        <v>848258.03</v>
      </c>
      <c r="C27" s="6">
        <v>4</v>
      </c>
      <c r="D27" s="11">
        <v>4.6560626080725641E-4</v>
      </c>
      <c r="E27" s="6">
        <v>2790201.42</v>
      </c>
      <c r="F27" s="6">
        <v>9</v>
      </c>
      <c r="G27" s="11">
        <v>1.9568719497390576E-3</v>
      </c>
      <c r="H27" s="6">
        <v>518118.41</v>
      </c>
      <c r="I27" s="6">
        <v>4</v>
      </c>
      <c r="J27" s="11">
        <v>3.2365210666240077E-4</v>
      </c>
      <c r="K27" s="6">
        <v>5913118.5499999998</v>
      </c>
      <c r="L27" s="6">
        <v>16</v>
      </c>
      <c r="M27" s="11">
        <v>3.066021214949441E-3</v>
      </c>
      <c r="N27" s="6">
        <v>1219781.8700000001</v>
      </c>
      <c r="O27" s="6">
        <v>13</v>
      </c>
      <c r="P27" s="11">
        <v>4.5632401438617333E-4</v>
      </c>
      <c r="Q27" s="6">
        <v>1181781.67</v>
      </c>
      <c r="R27" s="6">
        <v>6</v>
      </c>
      <c r="S27" s="11">
        <v>7.0293967284044414E-4</v>
      </c>
      <c r="T27" s="6">
        <v>12471259.950000001</v>
      </c>
      <c r="U27" s="6">
        <v>52</v>
      </c>
      <c r="V27" s="11">
        <v>1.1203686145953467E-3</v>
      </c>
    </row>
    <row r="28" spans="1:22" x14ac:dyDescent="0.25">
      <c r="A28" s="7" t="s">
        <v>87</v>
      </c>
      <c r="B28" s="8"/>
      <c r="C28" s="8"/>
      <c r="D28" s="10">
        <v>0</v>
      </c>
      <c r="E28" s="8"/>
      <c r="F28" s="8"/>
      <c r="G28" s="10">
        <v>0</v>
      </c>
      <c r="H28" s="8">
        <v>84151.67</v>
      </c>
      <c r="I28" s="8">
        <v>1</v>
      </c>
      <c r="J28" s="10">
        <v>5.2566874191286028E-5</v>
      </c>
      <c r="K28" s="8"/>
      <c r="L28" s="8"/>
      <c r="M28" s="10">
        <v>0</v>
      </c>
      <c r="N28" s="8"/>
      <c r="O28" s="8"/>
      <c r="P28" s="10">
        <v>0</v>
      </c>
      <c r="Q28" s="8"/>
      <c r="R28" s="8"/>
      <c r="S28" s="10">
        <v>0</v>
      </c>
      <c r="T28" s="8">
        <v>84151.67</v>
      </c>
      <c r="U28" s="8">
        <v>1</v>
      </c>
      <c r="V28" s="10">
        <v>7.5598528385886765E-6</v>
      </c>
    </row>
    <row r="29" spans="1:22" x14ac:dyDescent="0.25">
      <c r="A29" s="5" t="s">
        <v>4</v>
      </c>
      <c r="B29" s="6">
        <v>11690734.270000003</v>
      </c>
      <c r="C29" s="6">
        <v>53</v>
      </c>
      <c r="D29" s="11">
        <v>6.4170085953043693E-3</v>
      </c>
      <c r="E29" s="6">
        <v>1651165.9599999997</v>
      </c>
      <c r="F29" s="6">
        <v>31</v>
      </c>
      <c r="G29" s="11">
        <v>1.1580240509977096E-3</v>
      </c>
      <c r="H29" s="6">
        <v>8422583.790000001</v>
      </c>
      <c r="I29" s="6">
        <v>52</v>
      </c>
      <c r="J29" s="11">
        <v>5.2613204521609032E-3</v>
      </c>
      <c r="K29" s="6">
        <v>44844678.289999992</v>
      </c>
      <c r="L29" s="6">
        <v>60</v>
      </c>
      <c r="M29" s="11">
        <v>2.3252490856068259E-2</v>
      </c>
      <c r="N29" s="6">
        <v>43728303.919999987</v>
      </c>
      <c r="O29" s="6">
        <v>114</v>
      </c>
      <c r="P29" s="11">
        <v>1.6358888156841542E-2</v>
      </c>
      <c r="Q29" s="6">
        <v>23515949.220000003</v>
      </c>
      <c r="R29" s="6">
        <v>89</v>
      </c>
      <c r="S29" s="11">
        <v>1.3987603692684878E-2</v>
      </c>
      <c r="T29" s="6">
        <v>133853415.44999994</v>
      </c>
      <c r="U29" s="6">
        <v>399</v>
      </c>
      <c r="V29" s="11">
        <v>1.2024860858310614E-2</v>
      </c>
    </row>
    <row r="30" spans="1:22" x14ac:dyDescent="0.25">
      <c r="A30" s="7" t="s">
        <v>113</v>
      </c>
      <c r="B30" s="8"/>
      <c r="C30" s="8"/>
      <c r="D30" s="10">
        <v>0</v>
      </c>
      <c r="E30" s="8"/>
      <c r="F30" s="8"/>
      <c r="G30" s="10">
        <v>0</v>
      </c>
      <c r="H30" s="8"/>
      <c r="I30" s="8"/>
      <c r="J30" s="10">
        <v>0</v>
      </c>
      <c r="K30" s="8"/>
      <c r="L30" s="8"/>
      <c r="M30" s="10">
        <v>0</v>
      </c>
      <c r="N30" s="8">
        <v>496685.45</v>
      </c>
      <c r="O30" s="8">
        <v>1</v>
      </c>
      <c r="P30" s="10">
        <v>1.858114995849241E-4</v>
      </c>
      <c r="Q30" s="8">
        <v>403274.78</v>
      </c>
      <c r="R30" s="8">
        <v>1</v>
      </c>
      <c r="S30" s="10">
        <v>2.3987327703094442E-4</v>
      </c>
      <c r="T30" s="8">
        <v>899960.23</v>
      </c>
      <c r="U30" s="8">
        <v>2</v>
      </c>
      <c r="V30" s="10">
        <v>8.0848863716934179E-5</v>
      </c>
    </row>
    <row r="31" spans="1:22" x14ac:dyDescent="0.25">
      <c r="A31" s="5" t="s">
        <v>88</v>
      </c>
      <c r="B31" s="6"/>
      <c r="C31" s="6"/>
      <c r="D31" s="11">
        <v>0</v>
      </c>
      <c r="E31" s="6">
        <v>133844.16</v>
      </c>
      <c r="F31" s="6">
        <v>1</v>
      </c>
      <c r="G31" s="11">
        <v>9.3869883537076826E-5</v>
      </c>
      <c r="H31" s="6"/>
      <c r="I31" s="6"/>
      <c r="J31" s="11">
        <v>0</v>
      </c>
      <c r="K31" s="6"/>
      <c r="L31" s="6"/>
      <c r="M31" s="11">
        <v>0</v>
      </c>
      <c r="N31" s="6"/>
      <c r="O31" s="6"/>
      <c r="P31" s="11">
        <v>0</v>
      </c>
      <c r="Q31" s="6"/>
      <c r="R31" s="6"/>
      <c r="S31" s="11">
        <v>0</v>
      </c>
      <c r="T31" s="6">
        <v>133844.16</v>
      </c>
      <c r="U31" s="6">
        <v>1</v>
      </c>
      <c r="V31" s="11">
        <v>1.2024029385329097E-5</v>
      </c>
    </row>
    <row r="32" spans="1:22" x14ac:dyDescent="0.25">
      <c r="A32" s="7" t="s">
        <v>21</v>
      </c>
      <c r="B32" s="8">
        <v>19789721.169999998</v>
      </c>
      <c r="C32" s="8">
        <v>75</v>
      </c>
      <c r="D32" s="10">
        <v>1.0862517949145618E-2</v>
      </c>
      <c r="E32" s="8">
        <v>17265945.280000001</v>
      </c>
      <c r="F32" s="8">
        <v>107</v>
      </c>
      <c r="G32" s="10">
        <v>1.2109249089322547E-2</v>
      </c>
      <c r="H32" s="8">
        <v>14341980.260000004</v>
      </c>
      <c r="I32" s="8">
        <v>73</v>
      </c>
      <c r="J32" s="10">
        <v>8.9589793284117585E-3</v>
      </c>
      <c r="K32" s="8">
        <v>44818590.870000005</v>
      </c>
      <c r="L32" s="8">
        <v>288</v>
      </c>
      <c r="M32" s="10">
        <v>2.323896422329624E-2</v>
      </c>
      <c r="N32" s="8">
        <v>23981138.490000006</v>
      </c>
      <c r="O32" s="8">
        <v>167</v>
      </c>
      <c r="P32" s="10">
        <v>8.9714150164468143E-3</v>
      </c>
      <c r="Q32" s="8">
        <v>11497707.289999999</v>
      </c>
      <c r="R32" s="8">
        <v>38</v>
      </c>
      <c r="S32" s="10">
        <v>6.8389913348781166E-3</v>
      </c>
      <c r="T32" s="8">
        <v>131695083.36000004</v>
      </c>
      <c r="U32" s="8">
        <v>748</v>
      </c>
      <c r="V32" s="10">
        <v>1.1830964849149979E-2</v>
      </c>
    </row>
    <row r="33" spans="1:22" x14ac:dyDescent="0.25">
      <c r="A33" s="5" t="s">
        <v>10</v>
      </c>
      <c r="B33" s="6">
        <v>63736323.769999996</v>
      </c>
      <c r="C33" s="6">
        <v>12</v>
      </c>
      <c r="D33" s="11">
        <v>3.4984674873222661E-2</v>
      </c>
      <c r="E33" s="6">
        <v>1555313.94</v>
      </c>
      <c r="F33" s="6">
        <v>8</v>
      </c>
      <c r="G33" s="11">
        <v>1.090799467166831E-3</v>
      </c>
      <c r="H33" s="6">
        <v>3932214.2399999998</v>
      </c>
      <c r="I33" s="6">
        <v>6</v>
      </c>
      <c r="J33" s="11">
        <v>2.4563292831534227E-3</v>
      </c>
      <c r="K33" s="6">
        <v>80382080.659999996</v>
      </c>
      <c r="L33" s="6">
        <v>8</v>
      </c>
      <c r="M33" s="11">
        <v>4.1679050152873591E-2</v>
      </c>
      <c r="N33" s="6">
        <v>809404.26</v>
      </c>
      <c r="O33" s="6">
        <v>2</v>
      </c>
      <c r="P33" s="11">
        <v>3.0280053365973537E-4</v>
      </c>
      <c r="Q33" s="6">
        <v>398426.96</v>
      </c>
      <c r="R33" s="6">
        <v>5</v>
      </c>
      <c r="S33" s="11">
        <v>2.3698972832537907E-4</v>
      </c>
      <c r="T33" s="6">
        <v>150813763.82999995</v>
      </c>
      <c r="U33" s="6">
        <v>41</v>
      </c>
      <c r="V33" s="11">
        <v>1.3548511403142297E-2</v>
      </c>
    </row>
    <row r="34" spans="1:22" x14ac:dyDescent="0.25">
      <c r="A34" s="7" t="s">
        <v>41</v>
      </c>
      <c r="B34" s="8">
        <v>23645.48</v>
      </c>
      <c r="C34" s="8">
        <v>1</v>
      </c>
      <c r="D34" s="10">
        <v>1.2978932280538228E-5</v>
      </c>
      <c r="E34" s="8">
        <v>1007263.56</v>
      </c>
      <c r="F34" s="8">
        <v>18</v>
      </c>
      <c r="G34" s="10">
        <v>7.0643136815488547E-4</v>
      </c>
      <c r="H34" s="8">
        <v>366350.43999999994</v>
      </c>
      <c r="I34" s="8">
        <v>12</v>
      </c>
      <c r="J34" s="10">
        <v>2.2884747848025212E-4</v>
      </c>
      <c r="K34" s="8">
        <v>7753374.8100000015</v>
      </c>
      <c r="L34" s="8">
        <v>25</v>
      </c>
      <c r="M34" s="10">
        <v>4.020215636453728E-3</v>
      </c>
      <c r="N34" s="8">
        <v>857704.35000000009</v>
      </c>
      <c r="O34" s="8">
        <v>13</v>
      </c>
      <c r="P34" s="10">
        <v>3.2086974054507258E-4</v>
      </c>
      <c r="Q34" s="8">
        <v>2352474.54</v>
      </c>
      <c r="R34" s="8">
        <v>10</v>
      </c>
      <c r="S34" s="10">
        <v>1.3992835779159398E-3</v>
      </c>
      <c r="T34" s="8">
        <v>12360813.180000002</v>
      </c>
      <c r="U34" s="8">
        <v>79</v>
      </c>
      <c r="V34" s="10">
        <v>1.1104465140868546E-3</v>
      </c>
    </row>
    <row r="35" spans="1:22" x14ac:dyDescent="0.25">
      <c r="A35" s="5" t="s">
        <v>37</v>
      </c>
      <c r="B35" s="6">
        <v>61494366.380000003</v>
      </c>
      <c r="C35" s="6">
        <v>7</v>
      </c>
      <c r="D35" s="11">
        <v>3.3754071259311583E-2</v>
      </c>
      <c r="E35" s="6">
        <v>464315.13</v>
      </c>
      <c r="F35" s="6">
        <v>15</v>
      </c>
      <c r="G35" s="11">
        <v>3.2564145628470218E-4</v>
      </c>
      <c r="H35" s="6">
        <v>9361580.5299999993</v>
      </c>
      <c r="I35" s="6">
        <v>20</v>
      </c>
      <c r="J35" s="11">
        <v>5.8478818774731715E-3</v>
      </c>
      <c r="K35" s="6">
        <v>2748774.7699999996</v>
      </c>
      <c r="L35" s="6">
        <v>9</v>
      </c>
      <c r="M35" s="11">
        <v>1.4252719083296189E-3</v>
      </c>
      <c r="N35" s="6">
        <v>14576909.439999999</v>
      </c>
      <c r="O35" s="6">
        <v>28</v>
      </c>
      <c r="P35" s="11">
        <v>5.4532650440234079E-3</v>
      </c>
      <c r="Q35" s="6">
        <v>105767992.47999999</v>
      </c>
      <c r="R35" s="6">
        <v>17</v>
      </c>
      <c r="S35" s="11">
        <v>6.2912228136760451E-2</v>
      </c>
      <c r="T35" s="6">
        <v>194413938.72999993</v>
      </c>
      <c r="U35" s="6">
        <v>96</v>
      </c>
      <c r="V35" s="11">
        <v>1.7465378483507162E-2</v>
      </c>
    </row>
    <row r="36" spans="1:22" x14ac:dyDescent="0.25">
      <c r="A36" s="7" t="s">
        <v>48</v>
      </c>
      <c r="B36" s="8">
        <v>7954103.9100000001</v>
      </c>
      <c r="C36" s="8">
        <v>3</v>
      </c>
      <c r="D36" s="10">
        <v>4.365983519905468E-3</v>
      </c>
      <c r="E36" s="8">
        <v>182809.25</v>
      </c>
      <c r="F36" s="8">
        <v>2</v>
      </c>
      <c r="G36" s="10">
        <v>1.2821092087245614E-4</v>
      </c>
      <c r="H36" s="8">
        <v>1479323</v>
      </c>
      <c r="I36" s="8">
        <v>2</v>
      </c>
      <c r="J36" s="10">
        <v>9.2408607017871209E-4</v>
      </c>
      <c r="K36" s="8">
        <v>584396.04999999993</v>
      </c>
      <c r="L36" s="8">
        <v>4</v>
      </c>
      <c r="M36" s="10">
        <v>3.0301619561350654E-4</v>
      </c>
      <c r="N36" s="8">
        <v>46063.43</v>
      </c>
      <c r="O36" s="8">
        <v>1</v>
      </c>
      <c r="P36" s="10">
        <v>1.7232465747336027E-5</v>
      </c>
      <c r="Q36" s="8">
        <v>1413395.38</v>
      </c>
      <c r="R36" s="8">
        <v>8</v>
      </c>
      <c r="S36" s="10">
        <v>8.4070663070226438E-4</v>
      </c>
      <c r="T36" s="8">
        <v>11660091.020000005</v>
      </c>
      <c r="U36" s="8">
        <v>20</v>
      </c>
      <c r="V36" s="10">
        <v>1.047496409705825E-3</v>
      </c>
    </row>
    <row r="37" spans="1:22" x14ac:dyDescent="0.25">
      <c r="A37" s="5" t="s">
        <v>61</v>
      </c>
      <c r="B37" s="6">
        <v>220877.63999999998</v>
      </c>
      <c r="C37" s="6">
        <v>4</v>
      </c>
      <c r="D37" s="11">
        <v>1.2123906691025522E-4</v>
      </c>
      <c r="E37" s="6">
        <v>1217890.94</v>
      </c>
      <c r="F37" s="6">
        <v>7</v>
      </c>
      <c r="G37" s="11">
        <v>8.5415217741783428E-4</v>
      </c>
      <c r="H37" s="6"/>
      <c r="I37" s="6"/>
      <c r="J37" s="11">
        <v>0</v>
      </c>
      <c r="K37" s="6">
        <v>1423543.0899999999</v>
      </c>
      <c r="L37" s="6">
        <v>4</v>
      </c>
      <c r="M37" s="11">
        <v>7.3812376285516568E-4</v>
      </c>
      <c r="N37" s="6">
        <v>56429.37</v>
      </c>
      <c r="O37" s="6">
        <v>1</v>
      </c>
      <c r="P37" s="11">
        <v>2.1110394637758222E-5</v>
      </c>
      <c r="Q37" s="6"/>
      <c r="R37" s="6"/>
      <c r="S37" s="11">
        <v>0</v>
      </c>
      <c r="T37" s="6">
        <v>2918741.04</v>
      </c>
      <c r="U37" s="6">
        <v>16</v>
      </c>
      <c r="V37" s="11">
        <v>2.6220813842849783E-4</v>
      </c>
    </row>
    <row r="38" spans="1:22" x14ac:dyDescent="0.25">
      <c r="A38" s="7" t="s">
        <v>44</v>
      </c>
      <c r="B38" s="8">
        <v>21284.65</v>
      </c>
      <c r="C38" s="8">
        <v>3</v>
      </c>
      <c r="D38" s="10">
        <v>1.1683079851411687E-5</v>
      </c>
      <c r="E38" s="8"/>
      <c r="F38" s="8"/>
      <c r="G38" s="10">
        <v>0</v>
      </c>
      <c r="H38" s="8">
        <v>25591.08</v>
      </c>
      <c r="I38" s="8">
        <v>2</v>
      </c>
      <c r="J38" s="10">
        <v>1.5985934477344732E-5</v>
      </c>
      <c r="K38" s="8">
        <v>1224605.6499999999</v>
      </c>
      <c r="L38" s="8">
        <v>7</v>
      </c>
      <c r="M38" s="10">
        <v>6.3497237051791391E-4</v>
      </c>
      <c r="N38" s="8">
        <v>2110930.46</v>
      </c>
      <c r="O38" s="8">
        <v>7</v>
      </c>
      <c r="P38" s="10">
        <v>7.897053442819669E-4</v>
      </c>
      <c r="Q38" s="8">
        <v>81320.899999999994</v>
      </c>
      <c r="R38" s="8">
        <v>2</v>
      </c>
      <c r="S38" s="10">
        <v>4.8370767877192136E-5</v>
      </c>
      <c r="T38" s="8">
        <v>3463732.7399999998</v>
      </c>
      <c r="U38" s="8">
        <v>21</v>
      </c>
      <c r="V38" s="10">
        <v>3.1116803488987843E-4</v>
      </c>
    </row>
    <row r="39" spans="1:22" x14ac:dyDescent="0.25">
      <c r="A39" s="5" t="s">
        <v>43</v>
      </c>
      <c r="B39" s="6">
        <v>3495704.7699999996</v>
      </c>
      <c r="C39" s="6">
        <v>14</v>
      </c>
      <c r="D39" s="11">
        <v>1.9187817495176437E-3</v>
      </c>
      <c r="E39" s="6">
        <v>301202.34999999998</v>
      </c>
      <c r="F39" s="6">
        <v>5</v>
      </c>
      <c r="G39" s="11">
        <v>2.1124440181472131E-4</v>
      </c>
      <c r="H39" s="6">
        <v>12177124.649999999</v>
      </c>
      <c r="I39" s="6">
        <v>28</v>
      </c>
      <c r="J39" s="11">
        <v>7.6066628206921845E-3</v>
      </c>
      <c r="K39" s="6">
        <v>26680402</v>
      </c>
      <c r="L39" s="6">
        <v>26</v>
      </c>
      <c r="M39" s="11">
        <v>1.3834100883260576E-2</v>
      </c>
      <c r="N39" s="6">
        <v>3756314.46</v>
      </c>
      <c r="O39" s="6">
        <v>10</v>
      </c>
      <c r="P39" s="11">
        <v>1.4052483774693509E-3</v>
      </c>
      <c r="Q39" s="6">
        <v>8648324.0999999996</v>
      </c>
      <c r="R39" s="6">
        <v>40</v>
      </c>
      <c r="S39" s="11">
        <v>5.1441397914659898E-3</v>
      </c>
      <c r="T39" s="6">
        <v>55059072.329999976</v>
      </c>
      <c r="U39" s="6">
        <v>123</v>
      </c>
      <c r="V39" s="11">
        <v>4.946289054560766E-3</v>
      </c>
    </row>
    <row r="40" spans="1:22" x14ac:dyDescent="0.25">
      <c r="A40" s="7" t="s">
        <v>49</v>
      </c>
      <c r="B40" s="8">
        <v>70981.39</v>
      </c>
      <c r="C40" s="8">
        <v>1</v>
      </c>
      <c r="D40" s="10">
        <v>3.8961469760329392E-5</v>
      </c>
      <c r="E40" s="8"/>
      <c r="F40" s="8"/>
      <c r="G40" s="10">
        <v>0</v>
      </c>
      <c r="H40" s="8"/>
      <c r="I40" s="8"/>
      <c r="J40" s="10">
        <v>0</v>
      </c>
      <c r="K40" s="8"/>
      <c r="L40" s="8"/>
      <c r="M40" s="10">
        <v>0</v>
      </c>
      <c r="N40" s="8"/>
      <c r="O40" s="8"/>
      <c r="P40" s="10">
        <v>0</v>
      </c>
      <c r="Q40" s="8">
        <v>140567.4</v>
      </c>
      <c r="R40" s="8">
        <v>1</v>
      </c>
      <c r="S40" s="10">
        <v>8.3611384976069099E-5</v>
      </c>
      <c r="T40" s="8">
        <v>211548.78999999998</v>
      </c>
      <c r="U40" s="8">
        <v>2</v>
      </c>
      <c r="V40" s="10">
        <v>1.9004705677041226E-5</v>
      </c>
    </row>
    <row r="41" spans="1:22" x14ac:dyDescent="0.25">
      <c r="A41" s="5" t="s">
        <v>3</v>
      </c>
      <c r="B41" s="6">
        <v>71129567.49000001</v>
      </c>
      <c r="C41" s="6">
        <v>59</v>
      </c>
      <c r="D41" s="11">
        <v>3.9042803935326484E-2</v>
      </c>
      <c r="E41" s="6">
        <v>105358879.54999998</v>
      </c>
      <c r="F41" s="6">
        <v>64</v>
      </c>
      <c r="G41" s="11">
        <v>7.3892097742295243E-2</v>
      </c>
      <c r="H41" s="6">
        <v>41932748.940000005</v>
      </c>
      <c r="I41" s="6">
        <v>53</v>
      </c>
      <c r="J41" s="11">
        <v>2.6194055780755902E-2</v>
      </c>
      <c r="K41" s="6">
        <v>95241505.789999977</v>
      </c>
      <c r="L41" s="6">
        <v>73</v>
      </c>
      <c r="M41" s="11">
        <v>4.9383836097091266E-2</v>
      </c>
      <c r="N41" s="6">
        <v>436222169.45000005</v>
      </c>
      <c r="O41" s="6">
        <v>64</v>
      </c>
      <c r="P41" s="11">
        <v>0.16319200704931738</v>
      </c>
      <c r="Q41" s="6">
        <v>37995008.629999995</v>
      </c>
      <c r="R41" s="6">
        <v>44</v>
      </c>
      <c r="S41" s="11">
        <v>2.2599943470050649E-2</v>
      </c>
      <c r="T41" s="6">
        <v>787879879.85000002</v>
      </c>
      <c r="U41" s="6">
        <v>357</v>
      </c>
      <c r="V41" s="11">
        <v>7.0780008835842817E-2</v>
      </c>
    </row>
    <row r="42" spans="1:22" x14ac:dyDescent="0.25">
      <c r="A42" s="7" t="s">
        <v>42</v>
      </c>
      <c r="B42" s="8">
        <v>2314942.85</v>
      </c>
      <c r="C42" s="8">
        <v>10</v>
      </c>
      <c r="D42" s="10">
        <v>1.2706651116182106E-3</v>
      </c>
      <c r="E42" s="8">
        <v>446596.32</v>
      </c>
      <c r="F42" s="8">
        <v>4</v>
      </c>
      <c r="G42" s="10">
        <v>3.1321459633716625E-4</v>
      </c>
      <c r="H42" s="8">
        <v>5653575.3399999999</v>
      </c>
      <c r="I42" s="8">
        <v>6</v>
      </c>
      <c r="J42" s="10">
        <v>3.5316088632434406E-3</v>
      </c>
      <c r="K42" s="8">
        <v>724934.39</v>
      </c>
      <c r="L42" s="8">
        <v>10</v>
      </c>
      <c r="M42" s="10">
        <v>3.7588697070624973E-4</v>
      </c>
      <c r="N42" s="8">
        <v>3234914.9899999988</v>
      </c>
      <c r="O42" s="8">
        <v>43</v>
      </c>
      <c r="P42" s="10">
        <v>1.2101912897219951E-3</v>
      </c>
      <c r="Q42" s="8">
        <v>871212.35000000009</v>
      </c>
      <c r="R42" s="8">
        <v>30</v>
      </c>
      <c r="S42" s="10">
        <v>5.1820885348776368E-4</v>
      </c>
      <c r="T42" s="8">
        <v>13246176.240000002</v>
      </c>
      <c r="U42" s="8">
        <v>103</v>
      </c>
      <c r="V42" s="10">
        <v>1.1899840258477331E-3</v>
      </c>
    </row>
    <row r="43" spans="1:22" x14ac:dyDescent="0.25">
      <c r="A43" s="5" t="s">
        <v>52</v>
      </c>
      <c r="B43" s="6">
        <v>4339526.93</v>
      </c>
      <c r="C43" s="6">
        <v>44</v>
      </c>
      <c r="D43" s="11">
        <v>2.3819531747311519E-3</v>
      </c>
      <c r="E43" s="6">
        <v>3288589.9800000004</v>
      </c>
      <c r="F43" s="6">
        <v>11</v>
      </c>
      <c r="G43" s="11">
        <v>2.306410368773638E-3</v>
      </c>
      <c r="H43" s="6">
        <v>854149.85999999987</v>
      </c>
      <c r="I43" s="6">
        <v>9</v>
      </c>
      <c r="J43" s="11">
        <v>5.3356027552542418E-4</v>
      </c>
      <c r="K43" s="6">
        <v>5330309.4200000009</v>
      </c>
      <c r="L43" s="6">
        <v>20</v>
      </c>
      <c r="M43" s="11">
        <v>2.7638278559398836E-3</v>
      </c>
      <c r="N43" s="6">
        <v>5275078.3399999989</v>
      </c>
      <c r="O43" s="6">
        <v>25</v>
      </c>
      <c r="P43" s="11">
        <v>1.9734224483188545E-3</v>
      </c>
      <c r="Q43" s="6">
        <v>2262766.31</v>
      </c>
      <c r="R43" s="6">
        <v>14</v>
      </c>
      <c r="S43" s="11">
        <v>1.3459239130572901E-3</v>
      </c>
      <c r="T43" s="6">
        <v>21350420.840000004</v>
      </c>
      <c r="U43" s="6">
        <v>123</v>
      </c>
      <c r="V43" s="11">
        <v>1.9180372723718599E-3</v>
      </c>
    </row>
    <row r="44" spans="1:22" x14ac:dyDescent="0.25">
      <c r="A44" s="7" t="s">
        <v>13</v>
      </c>
      <c r="B44" s="8">
        <v>20924851.329999998</v>
      </c>
      <c r="C44" s="8">
        <v>15</v>
      </c>
      <c r="D44" s="10">
        <v>1.1485587452333395E-2</v>
      </c>
      <c r="E44" s="8">
        <v>48289946.480000004</v>
      </c>
      <c r="F44" s="8">
        <v>22</v>
      </c>
      <c r="G44" s="10">
        <v>3.3867534094048427E-2</v>
      </c>
      <c r="H44" s="8">
        <v>39369021.330000006</v>
      </c>
      <c r="I44" s="8">
        <v>19</v>
      </c>
      <c r="J44" s="10">
        <v>2.4592576609450134E-2</v>
      </c>
      <c r="K44" s="8">
        <v>38562633.93</v>
      </c>
      <c r="L44" s="8">
        <v>20</v>
      </c>
      <c r="M44" s="10">
        <v>1.9995177288253275E-2</v>
      </c>
      <c r="N44" s="8">
        <v>11872221.27</v>
      </c>
      <c r="O44" s="8">
        <v>15</v>
      </c>
      <c r="P44" s="10">
        <v>4.4414331798580614E-3</v>
      </c>
      <c r="Q44" s="8">
        <v>7432758.8200000003</v>
      </c>
      <c r="R44" s="8">
        <v>16</v>
      </c>
      <c r="S44" s="10">
        <v>4.4211051718484736E-3</v>
      </c>
      <c r="T44" s="8">
        <v>166451433.15999991</v>
      </c>
      <c r="U44" s="8">
        <v>107</v>
      </c>
      <c r="V44" s="10">
        <v>1.4953337699201676E-2</v>
      </c>
    </row>
    <row r="45" spans="1:22" x14ac:dyDescent="0.25">
      <c r="A45" s="5" t="s">
        <v>11</v>
      </c>
      <c r="B45" s="6">
        <v>10126860.34</v>
      </c>
      <c r="C45" s="6">
        <v>110</v>
      </c>
      <c r="D45" s="11">
        <v>5.5586029366850804E-3</v>
      </c>
      <c r="E45" s="6">
        <v>51844892.040000007</v>
      </c>
      <c r="F45" s="6">
        <v>86</v>
      </c>
      <c r="G45" s="11">
        <v>3.6360749529804823E-2</v>
      </c>
      <c r="H45" s="6">
        <v>43753191.089999996</v>
      </c>
      <c r="I45" s="6">
        <v>49</v>
      </c>
      <c r="J45" s="11">
        <v>2.7331228144317595E-2</v>
      </c>
      <c r="K45" s="6">
        <v>9654592.6199999955</v>
      </c>
      <c r="L45" s="6">
        <v>86</v>
      </c>
      <c r="M45" s="11">
        <v>5.006019335535611E-3</v>
      </c>
      <c r="N45" s="6">
        <v>31202845.310000006</v>
      </c>
      <c r="O45" s="6">
        <v>85</v>
      </c>
      <c r="P45" s="11">
        <v>1.1673076951151915E-2</v>
      </c>
      <c r="Q45" s="6">
        <v>66672997.590000018</v>
      </c>
      <c r="R45" s="6">
        <v>59</v>
      </c>
      <c r="S45" s="11">
        <v>3.9657998006693014E-2</v>
      </c>
      <c r="T45" s="6">
        <v>213255378.98999995</v>
      </c>
      <c r="U45" s="6">
        <v>475</v>
      </c>
      <c r="V45" s="11">
        <v>1.9158018874751447E-2</v>
      </c>
    </row>
    <row r="46" spans="1:22" x14ac:dyDescent="0.25">
      <c r="A46" s="7" t="s">
        <v>89</v>
      </c>
      <c r="B46" s="8"/>
      <c r="C46" s="8"/>
      <c r="D46" s="10">
        <v>0</v>
      </c>
      <c r="E46" s="8"/>
      <c r="F46" s="8"/>
      <c r="G46" s="10">
        <v>0</v>
      </c>
      <c r="H46" s="8">
        <v>76613.929999999993</v>
      </c>
      <c r="I46" s="8">
        <v>1</v>
      </c>
      <c r="J46" s="10">
        <v>4.7858287537371444E-5</v>
      </c>
      <c r="K46" s="8">
        <v>377955.12</v>
      </c>
      <c r="L46" s="8">
        <v>1</v>
      </c>
      <c r="M46" s="10">
        <v>1.959741558401128E-4</v>
      </c>
      <c r="N46" s="8"/>
      <c r="O46" s="8"/>
      <c r="P46" s="10">
        <v>0</v>
      </c>
      <c r="Q46" s="8"/>
      <c r="R46" s="8"/>
      <c r="S46" s="10">
        <v>0</v>
      </c>
      <c r="T46" s="8">
        <v>454569.05</v>
      </c>
      <c r="U46" s="8">
        <v>2</v>
      </c>
      <c r="V46" s="10">
        <v>4.0836683609214863E-5</v>
      </c>
    </row>
    <row r="47" spans="1:22" x14ac:dyDescent="0.25">
      <c r="A47" s="5" t="s">
        <v>26</v>
      </c>
      <c r="B47" s="6">
        <v>4198502.08</v>
      </c>
      <c r="C47" s="6">
        <v>46</v>
      </c>
      <c r="D47" s="11">
        <v>2.304545062143754E-3</v>
      </c>
      <c r="E47" s="6">
        <v>454842.14999999997</v>
      </c>
      <c r="F47" s="6">
        <v>13</v>
      </c>
      <c r="G47" s="11">
        <v>3.1899770336078629E-4</v>
      </c>
      <c r="H47" s="6">
        <v>301647.15000000002</v>
      </c>
      <c r="I47" s="6">
        <v>5</v>
      </c>
      <c r="J47" s="11">
        <v>1.8842938927070594E-4</v>
      </c>
      <c r="K47" s="6">
        <v>557101.26</v>
      </c>
      <c r="L47" s="6">
        <v>4</v>
      </c>
      <c r="M47" s="11">
        <v>2.888635273573307E-4</v>
      </c>
      <c r="N47" s="6">
        <v>489542.04</v>
      </c>
      <c r="O47" s="6">
        <v>15</v>
      </c>
      <c r="P47" s="11">
        <v>1.8313912872274172E-4</v>
      </c>
      <c r="Q47" s="6">
        <v>1642217.2</v>
      </c>
      <c r="R47" s="6">
        <v>11</v>
      </c>
      <c r="S47" s="11">
        <v>9.7681293474534111E-4</v>
      </c>
      <c r="T47" s="6">
        <v>7643851.8799999971</v>
      </c>
      <c r="U47" s="6">
        <v>94</v>
      </c>
      <c r="V47" s="11">
        <v>6.8669338746063361E-4</v>
      </c>
    </row>
    <row r="48" spans="1:22" x14ac:dyDescent="0.25">
      <c r="A48" s="7" t="s">
        <v>34</v>
      </c>
      <c r="B48" s="8">
        <v>54676.36</v>
      </c>
      <c r="C48" s="8">
        <v>2</v>
      </c>
      <c r="D48" s="10">
        <v>3.001168822905389E-5</v>
      </c>
      <c r="E48" s="8">
        <v>63406.329999999994</v>
      </c>
      <c r="F48" s="8">
        <v>5</v>
      </c>
      <c r="G48" s="10">
        <v>4.4469215635657616E-5</v>
      </c>
      <c r="H48" s="8">
        <v>142569.78</v>
      </c>
      <c r="I48" s="8">
        <v>6</v>
      </c>
      <c r="J48" s="10">
        <v>8.9058811176763659E-5</v>
      </c>
      <c r="K48" s="8">
        <v>371339.86</v>
      </c>
      <c r="L48" s="8">
        <v>13</v>
      </c>
      <c r="M48" s="10">
        <v>1.9254406606076843E-4</v>
      </c>
      <c r="N48" s="8">
        <v>1664755.3800000001</v>
      </c>
      <c r="O48" s="8">
        <v>9</v>
      </c>
      <c r="P48" s="10">
        <v>6.2278992388416091E-4</v>
      </c>
      <c r="Q48" s="8">
        <v>824820.57000000007</v>
      </c>
      <c r="R48" s="8">
        <v>16</v>
      </c>
      <c r="S48" s="10">
        <v>4.9061439718206892E-4</v>
      </c>
      <c r="T48" s="8">
        <v>3121568.28</v>
      </c>
      <c r="U48" s="8">
        <v>51</v>
      </c>
      <c r="V48" s="10">
        <v>2.804293345860679E-4</v>
      </c>
    </row>
    <row r="49" spans="1:22" x14ac:dyDescent="0.25">
      <c r="A49" s="5" t="s">
        <v>40</v>
      </c>
      <c r="B49" s="6">
        <v>143435949.22</v>
      </c>
      <c r="C49" s="6">
        <v>24</v>
      </c>
      <c r="D49" s="11">
        <v>7.8731557638969482E-2</v>
      </c>
      <c r="E49" s="6">
        <v>52531138</v>
      </c>
      <c r="F49" s="6">
        <v>18</v>
      </c>
      <c r="G49" s="11">
        <v>3.6842039324914214E-2</v>
      </c>
      <c r="H49" s="6">
        <v>115813111.98999998</v>
      </c>
      <c r="I49" s="6">
        <v>17</v>
      </c>
      <c r="J49" s="11">
        <v>7.2344770908047917E-2</v>
      </c>
      <c r="K49" s="6">
        <v>40979817.880000003</v>
      </c>
      <c r="L49" s="6">
        <v>11</v>
      </c>
      <c r="M49" s="11">
        <v>2.1248515473251326E-2</v>
      </c>
      <c r="N49" s="6">
        <v>98518928.860000014</v>
      </c>
      <c r="O49" s="6">
        <v>27</v>
      </c>
      <c r="P49" s="11">
        <v>3.6856223408551748E-2</v>
      </c>
      <c r="Q49" s="6">
        <v>92156673.840000004</v>
      </c>
      <c r="R49" s="6">
        <v>29</v>
      </c>
      <c r="S49" s="11">
        <v>5.4816032270286544E-2</v>
      </c>
      <c r="T49" s="6">
        <v>543435619.78999996</v>
      </c>
      <c r="U49" s="6">
        <v>126</v>
      </c>
      <c r="V49" s="11">
        <v>4.88201043765338E-2</v>
      </c>
    </row>
    <row r="50" spans="1:22" x14ac:dyDescent="0.25">
      <c r="A50" s="7" t="s">
        <v>90</v>
      </c>
      <c r="B50" s="8"/>
      <c r="C50" s="8"/>
      <c r="D50" s="10">
        <v>0</v>
      </c>
      <c r="E50" s="8"/>
      <c r="F50" s="8"/>
      <c r="G50" s="10">
        <v>0</v>
      </c>
      <c r="H50" s="8"/>
      <c r="I50" s="8"/>
      <c r="J50" s="10">
        <v>0</v>
      </c>
      <c r="K50" s="8">
        <v>731700</v>
      </c>
      <c r="L50" s="8">
        <v>2</v>
      </c>
      <c r="M50" s="10">
        <v>3.7939501872129826E-4</v>
      </c>
      <c r="N50" s="8">
        <v>30022.86</v>
      </c>
      <c r="O50" s="8">
        <v>1</v>
      </c>
      <c r="P50" s="10">
        <v>1.1231640947863955E-5</v>
      </c>
      <c r="Q50" s="8"/>
      <c r="R50" s="8"/>
      <c r="S50" s="10">
        <v>0</v>
      </c>
      <c r="T50" s="8">
        <v>761722.86</v>
      </c>
      <c r="U50" s="8">
        <v>3</v>
      </c>
      <c r="V50" s="10">
        <v>6.8430165739894228E-5</v>
      </c>
    </row>
    <row r="51" spans="1:22" x14ac:dyDescent="0.25">
      <c r="A51" s="5" t="s">
        <v>91</v>
      </c>
      <c r="B51" s="6"/>
      <c r="C51" s="6"/>
      <c r="D51" s="11">
        <v>0</v>
      </c>
      <c r="E51" s="6"/>
      <c r="F51" s="6"/>
      <c r="G51" s="11">
        <v>0</v>
      </c>
      <c r="H51" s="6">
        <v>533826.57000000007</v>
      </c>
      <c r="I51" s="6">
        <v>4</v>
      </c>
      <c r="J51" s="11">
        <v>3.3346449506178248E-4</v>
      </c>
      <c r="K51" s="6"/>
      <c r="L51" s="6"/>
      <c r="M51" s="11">
        <v>0</v>
      </c>
      <c r="N51" s="6"/>
      <c r="O51" s="6"/>
      <c r="P51" s="11">
        <v>0</v>
      </c>
      <c r="Q51" s="6">
        <v>4598757.83</v>
      </c>
      <c r="R51" s="6">
        <v>3</v>
      </c>
      <c r="S51" s="11">
        <v>2.7354031684148827E-3</v>
      </c>
      <c r="T51" s="6">
        <v>5132584.4000000004</v>
      </c>
      <c r="U51" s="6">
        <v>7</v>
      </c>
      <c r="V51" s="11">
        <v>4.610910602919225E-4</v>
      </c>
    </row>
    <row r="52" spans="1:22" x14ac:dyDescent="0.25">
      <c r="A52" s="7" t="s">
        <v>24</v>
      </c>
      <c r="B52" s="8">
        <v>40695380.219999999</v>
      </c>
      <c r="C52" s="8">
        <v>15</v>
      </c>
      <c r="D52" s="10">
        <v>2.2337570817176682E-2</v>
      </c>
      <c r="E52" s="8">
        <v>64791288.990000002</v>
      </c>
      <c r="F52" s="8">
        <v>18</v>
      </c>
      <c r="G52" s="10">
        <v>4.5440538845388456E-2</v>
      </c>
      <c r="H52" s="8">
        <v>17621521.039999999</v>
      </c>
      <c r="I52" s="8">
        <v>7</v>
      </c>
      <c r="J52" s="10">
        <v>1.1007604240875787E-2</v>
      </c>
      <c r="K52" s="8">
        <v>20993424.400000002</v>
      </c>
      <c r="L52" s="8">
        <v>19</v>
      </c>
      <c r="M52" s="10">
        <v>1.088533639915561E-2</v>
      </c>
      <c r="N52" s="8">
        <v>14759988.060000001</v>
      </c>
      <c r="O52" s="8">
        <v>27</v>
      </c>
      <c r="P52" s="10">
        <v>5.5217552986184205E-3</v>
      </c>
      <c r="Q52" s="8">
        <v>22565981.82</v>
      </c>
      <c r="R52" s="8">
        <v>24</v>
      </c>
      <c r="S52" s="10">
        <v>1.3422550273498668E-2</v>
      </c>
      <c r="T52" s="8">
        <v>181427584.52999994</v>
      </c>
      <c r="U52" s="8">
        <v>110</v>
      </c>
      <c r="V52" s="10">
        <v>1.6298735840981019E-2</v>
      </c>
    </row>
    <row r="53" spans="1:22" x14ac:dyDescent="0.25">
      <c r="A53" s="5" t="s">
        <v>50</v>
      </c>
      <c r="B53" s="6">
        <v>14586310.149999999</v>
      </c>
      <c r="C53" s="6">
        <v>2</v>
      </c>
      <c r="D53" s="11">
        <v>8.0063814166503443E-3</v>
      </c>
      <c r="E53" s="6">
        <v>166981.35999999999</v>
      </c>
      <c r="F53" s="6">
        <v>1</v>
      </c>
      <c r="G53" s="11">
        <v>1.1711023339429001E-4</v>
      </c>
      <c r="H53" s="6"/>
      <c r="I53" s="6"/>
      <c r="J53" s="11">
        <v>0</v>
      </c>
      <c r="K53" s="6">
        <v>368878.63</v>
      </c>
      <c r="L53" s="6">
        <v>3</v>
      </c>
      <c r="M53" s="11">
        <v>1.912678894830352E-4</v>
      </c>
      <c r="N53" s="6"/>
      <c r="O53" s="6"/>
      <c r="P53" s="11">
        <v>0</v>
      </c>
      <c r="Q53" s="6"/>
      <c r="R53" s="6"/>
      <c r="S53" s="11">
        <v>0</v>
      </c>
      <c r="T53" s="6">
        <v>15122170.139999999</v>
      </c>
      <c r="U53" s="6">
        <v>6</v>
      </c>
      <c r="V53" s="11">
        <v>1.3585158899223262E-3</v>
      </c>
    </row>
    <row r="54" spans="1:22" x14ac:dyDescent="0.25">
      <c r="A54" s="7" t="s">
        <v>103</v>
      </c>
      <c r="B54" s="8"/>
      <c r="C54" s="8"/>
      <c r="D54" s="10">
        <v>0</v>
      </c>
      <c r="E54" s="8"/>
      <c r="F54" s="8"/>
      <c r="G54" s="10">
        <v>0</v>
      </c>
      <c r="H54" s="8"/>
      <c r="I54" s="8"/>
      <c r="J54" s="10">
        <v>0</v>
      </c>
      <c r="K54" s="8"/>
      <c r="L54" s="8"/>
      <c r="M54" s="10">
        <v>0</v>
      </c>
      <c r="N54" s="8">
        <v>1486577.01</v>
      </c>
      <c r="O54" s="8">
        <v>2</v>
      </c>
      <c r="P54" s="10">
        <v>5.5613286734405593E-4</v>
      </c>
      <c r="Q54" s="8"/>
      <c r="R54" s="8"/>
      <c r="S54" s="10">
        <v>0</v>
      </c>
      <c r="T54" s="8">
        <v>1486577.01</v>
      </c>
      <c r="U54" s="8">
        <v>2</v>
      </c>
      <c r="V54" s="10">
        <v>1.3354819255315039E-4</v>
      </c>
    </row>
    <row r="55" spans="1:22" x14ac:dyDescent="0.25">
      <c r="A55" s="5" t="s">
        <v>51</v>
      </c>
      <c r="B55" s="6">
        <v>44090502.260000005</v>
      </c>
      <c r="C55" s="6">
        <v>156</v>
      </c>
      <c r="D55" s="11">
        <v>2.4201143011157219E-2</v>
      </c>
      <c r="E55" s="6">
        <v>21887441.570000008</v>
      </c>
      <c r="F55" s="6">
        <v>89</v>
      </c>
      <c r="G55" s="11">
        <v>1.5350476188878727E-2</v>
      </c>
      <c r="H55" s="6">
        <v>53372412.669999987</v>
      </c>
      <c r="I55" s="6">
        <v>101</v>
      </c>
      <c r="J55" s="11">
        <v>3.3340050198757666E-2</v>
      </c>
      <c r="K55" s="6">
        <v>32718561.550000016</v>
      </c>
      <c r="L55" s="6">
        <v>110</v>
      </c>
      <c r="M55" s="11">
        <v>1.6964957321028023E-2</v>
      </c>
      <c r="N55" s="6">
        <v>116912701.18000005</v>
      </c>
      <c r="O55" s="6">
        <v>116</v>
      </c>
      <c r="P55" s="11">
        <v>4.3737388173500827E-2</v>
      </c>
      <c r="Q55" s="6">
        <v>47907535.250000007</v>
      </c>
      <c r="R55" s="6">
        <v>81</v>
      </c>
      <c r="S55" s="11">
        <v>2.8496047967326361E-2</v>
      </c>
      <c r="T55" s="6">
        <v>316889154.4799999</v>
      </c>
      <c r="U55" s="6">
        <v>653</v>
      </c>
      <c r="V55" s="11">
        <v>2.8468066932166563E-2</v>
      </c>
    </row>
    <row r="56" spans="1:22" x14ac:dyDescent="0.25">
      <c r="A56" s="7" t="s">
        <v>70</v>
      </c>
      <c r="B56" s="8">
        <v>166924.15</v>
      </c>
      <c r="C56" s="8">
        <v>1</v>
      </c>
      <c r="D56" s="10">
        <v>9.162415983250944E-5</v>
      </c>
      <c r="E56" s="8"/>
      <c r="F56" s="8"/>
      <c r="G56" s="10">
        <v>0</v>
      </c>
      <c r="H56" s="8"/>
      <c r="I56" s="8"/>
      <c r="J56" s="10">
        <v>0</v>
      </c>
      <c r="K56" s="8">
        <v>1301162.25</v>
      </c>
      <c r="L56" s="8">
        <v>1</v>
      </c>
      <c r="M56" s="10">
        <v>6.7466786414951019E-4</v>
      </c>
      <c r="N56" s="8"/>
      <c r="O56" s="8"/>
      <c r="P56" s="10">
        <v>0</v>
      </c>
      <c r="Q56" s="8">
        <v>5778323.0899999999</v>
      </c>
      <c r="R56" s="8">
        <v>1</v>
      </c>
      <c r="S56" s="10">
        <v>3.4370244907005409E-3</v>
      </c>
      <c r="T56" s="8">
        <v>7246409.4900000002</v>
      </c>
      <c r="U56" s="8">
        <v>3</v>
      </c>
      <c r="V56" s="10">
        <v>6.5098873679574542E-4</v>
      </c>
    </row>
    <row r="57" spans="1:22" x14ac:dyDescent="0.25">
      <c r="A57" s="5" t="s">
        <v>105</v>
      </c>
      <c r="B57" s="6"/>
      <c r="C57" s="6"/>
      <c r="D57" s="11">
        <v>0</v>
      </c>
      <c r="E57" s="6"/>
      <c r="F57" s="6"/>
      <c r="G57" s="11">
        <v>0</v>
      </c>
      <c r="H57" s="6"/>
      <c r="I57" s="6"/>
      <c r="J57" s="11">
        <v>0</v>
      </c>
      <c r="K57" s="6">
        <v>154334.62</v>
      </c>
      <c r="L57" s="6">
        <v>1</v>
      </c>
      <c r="M57" s="11">
        <v>8.0024307836879121E-5</v>
      </c>
      <c r="N57" s="6"/>
      <c r="O57" s="6"/>
      <c r="P57" s="11">
        <v>0</v>
      </c>
      <c r="Q57" s="6">
        <v>1527583.92</v>
      </c>
      <c r="R57" s="6">
        <v>1</v>
      </c>
      <c r="S57" s="11">
        <v>9.0862751404929408E-4</v>
      </c>
      <c r="T57" s="6">
        <v>1681918.54</v>
      </c>
      <c r="U57" s="6">
        <v>2</v>
      </c>
      <c r="V57" s="11">
        <v>1.5109690216360441E-4</v>
      </c>
    </row>
    <row r="58" spans="1:22" x14ac:dyDescent="0.25">
      <c r="A58" s="7" t="s">
        <v>63</v>
      </c>
      <c r="B58" s="8">
        <v>453550.95999999996</v>
      </c>
      <c r="C58" s="8">
        <v>3</v>
      </c>
      <c r="D58" s="10">
        <v>2.4895274680882359E-4</v>
      </c>
      <c r="E58" s="8">
        <v>94851.22</v>
      </c>
      <c r="F58" s="8">
        <v>2</v>
      </c>
      <c r="G58" s="10">
        <v>6.6522685597561007E-5</v>
      </c>
      <c r="H58" s="8"/>
      <c r="I58" s="8"/>
      <c r="J58" s="10">
        <v>0</v>
      </c>
      <c r="K58" s="8">
        <v>2225286.54</v>
      </c>
      <c r="L58" s="8">
        <v>17</v>
      </c>
      <c r="M58" s="10">
        <v>1.1538371306594958E-3</v>
      </c>
      <c r="N58" s="8">
        <v>6829927.8800000008</v>
      </c>
      <c r="O58" s="8">
        <v>15</v>
      </c>
      <c r="P58" s="10">
        <v>2.5550962715732498E-3</v>
      </c>
      <c r="Q58" s="8">
        <v>10863492.559999999</v>
      </c>
      <c r="R58" s="8">
        <v>12</v>
      </c>
      <c r="S58" s="10">
        <v>6.4617518615185483E-3</v>
      </c>
      <c r="T58" s="8">
        <v>20467109.16</v>
      </c>
      <c r="U58" s="8">
        <v>49</v>
      </c>
      <c r="V58" s="10">
        <v>1.8386840484678475E-3</v>
      </c>
    </row>
    <row r="59" spans="1:22" x14ac:dyDescent="0.25">
      <c r="A59" s="5" t="s">
        <v>62</v>
      </c>
      <c r="B59" s="6">
        <v>5486239.54</v>
      </c>
      <c r="C59" s="6">
        <v>42</v>
      </c>
      <c r="D59" s="11">
        <v>3.0113802496067408E-3</v>
      </c>
      <c r="E59" s="6">
        <v>5313276.72</v>
      </c>
      <c r="F59" s="6">
        <v>19</v>
      </c>
      <c r="G59" s="11">
        <v>3.7263984241573296E-3</v>
      </c>
      <c r="H59" s="6">
        <v>12695109.940000003</v>
      </c>
      <c r="I59" s="6">
        <v>34</v>
      </c>
      <c r="J59" s="11">
        <v>7.9302317715206957E-3</v>
      </c>
      <c r="K59" s="6">
        <v>2322319.3499999996</v>
      </c>
      <c r="L59" s="6">
        <v>31</v>
      </c>
      <c r="M59" s="11">
        <v>1.2041497789669032E-3</v>
      </c>
      <c r="N59" s="6">
        <v>8944885.2699999996</v>
      </c>
      <c r="O59" s="6">
        <v>25</v>
      </c>
      <c r="P59" s="11">
        <v>3.3463081023086113E-3</v>
      </c>
      <c r="Q59" s="6">
        <v>4995346.6100000013</v>
      </c>
      <c r="R59" s="6">
        <v>17</v>
      </c>
      <c r="S59" s="11">
        <v>2.9712995224896515E-3</v>
      </c>
      <c r="T59" s="6">
        <v>39757177.42999997</v>
      </c>
      <c r="U59" s="6">
        <v>168</v>
      </c>
      <c r="V59" s="11">
        <v>3.5716274038109872E-3</v>
      </c>
    </row>
    <row r="60" spans="1:22" x14ac:dyDescent="0.25">
      <c r="A60" s="7" t="s">
        <v>92</v>
      </c>
      <c r="B60" s="8"/>
      <c r="C60" s="8"/>
      <c r="D60" s="10">
        <v>0</v>
      </c>
      <c r="E60" s="8">
        <v>485598.96</v>
      </c>
      <c r="F60" s="8">
        <v>1</v>
      </c>
      <c r="G60" s="10">
        <v>3.4056859724716884E-4</v>
      </c>
      <c r="H60" s="8">
        <v>1006103.75</v>
      </c>
      <c r="I60" s="8">
        <v>2</v>
      </c>
      <c r="J60" s="10">
        <v>6.2848104202365915E-4</v>
      </c>
      <c r="K60" s="8"/>
      <c r="L60" s="8"/>
      <c r="M60" s="10">
        <v>0</v>
      </c>
      <c r="N60" s="8"/>
      <c r="O60" s="8"/>
      <c r="P60" s="10">
        <v>0</v>
      </c>
      <c r="Q60" s="8"/>
      <c r="R60" s="8"/>
      <c r="S60" s="10">
        <v>0</v>
      </c>
      <c r="T60" s="8">
        <v>1491702.71</v>
      </c>
      <c r="U60" s="8">
        <v>3</v>
      </c>
      <c r="V60" s="10">
        <v>1.3400866514620474E-4</v>
      </c>
    </row>
    <row r="61" spans="1:22" x14ac:dyDescent="0.25">
      <c r="A61" s="5" t="s">
        <v>93</v>
      </c>
      <c r="B61" s="6">
        <v>1242981.5900000001</v>
      </c>
      <c r="C61" s="6">
        <v>1</v>
      </c>
      <c r="D61" s="11">
        <v>6.8226882611669272E-4</v>
      </c>
      <c r="E61" s="6"/>
      <c r="F61" s="6"/>
      <c r="G61" s="11">
        <v>0</v>
      </c>
      <c r="H61" s="6">
        <v>14274.41</v>
      </c>
      <c r="I61" s="6">
        <v>1</v>
      </c>
      <c r="J61" s="11">
        <v>8.9167703341458973E-6</v>
      </c>
      <c r="K61" s="6">
        <v>174507.56</v>
      </c>
      <c r="L61" s="6">
        <v>1</v>
      </c>
      <c r="M61" s="11">
        <v>9.0484213466185696E-5</v>
      </c>
      <c r="N61" s="6"/>
      <c r="O61" s="6"/>
      <c r="P61" s="11">
        <v>0</v>
      </c>
      <c r="Q61" s="6"/>
      <c r="R61" s="6"/>
      <c r="S61" s="11">
        <v>0</v>
      </c>
      <c r="T61" s="6">
        <v>1431763.56</v>
      </c>
      <c r="U61" s="6">
        <v>3</v>
      </c>
      <c r="V61" s="11">
        <v>1.2862396923618783E-4</v>
      </c>
    </row>
    <row r="62" spans="1:22" x14ac:dyDescent="0.25">
      <c r="A62" s="7" t="s">
        <v>35</v>
      </c>
      <c r="B62" s="8">
        <v>12204819.130000001</v>
      </c>
      <c r="C62" s="8">
        <v>49</v>
      </c>
      <c r="D62" s="10">
        <v>6.6991882162885886E-3</v>
      </c>
      <c r="E62" s="8">
        <v>5327556.5799999991</v>
      </c>
      <c r="F62" s="8">
        <v>19</v>
      </c>
      <c r="G62" s="10">
        <v>3.7364134206661478E-3</v>
      </c>
      <c r="H62" s="8">
        <v>9083154.2599999979</v>
      </c>
      <c r="I62" s="8">
        <v>44</v>
      </c>
      <c r="J62" s="10">
        <v>5.6739578340568126E-3</v>
      </c>
      <c r="K62" s="8">
        <v>683778.47</v>
      </c>
      <c r="L62" s="8">
        <v>20</v>
      </c>
      <c r="M62" s="10">
        <v>3.5454714422149882E-4</v>
      </c>
      <c r="N62" s="8">
        <v>14792943.83</v>
      </c>
      <c r="O62" s="8">
        <v>59</v>
      </c>
      <c r="P62" s="10">
        <v>5.5340841498937622E-3</v>
      </c>
      <c r="Q62" s="8">
        <v>9035793.4399999976</v>
      </c>
      <c r="R62" s="8">
        <v>75</v>
      </c>
      <c r="S62" s="10">
        <v>5.3746117796592925E-3</v>
      </c>
      <c r="T62" s="8">
        <v>51128045.710000016</v>
      </c>
      <c r="U62" s="8">
        <v>266</v>
      </c>
      <c r="V62" s="10">
        <v>4.5931411877177869E-3</v>
      </c>
    </row>
    <row r="63" spans="1:22" x14ac:dyDescent="0.25">
      <c r="A63" s="5" t="s">
        <v>66</v>
      </c>
      <c r="B63" s="6">
        <v>10372958.42</v>
      </c>
      <c r="C63" s="6">
        <v>56</v>
      </c>
      <c r="D63" s="11">
        <v>5.6936854266447044E-3</v>
      </c>
      <c r="E63" s="6">
        <v>8547517.709999999</v>
      </c>
      <c r="F63" s="6">
        <v>65</v>
      </c>
      <c r="G63" s="11">
        <v>5.9946918264405522E-3</v>
      </c>
      <c r="H63" s="6">
        <v>20801180.670000013</v>
      </c>
      <c r="I63" s="6">
        <v>105</v>
      </c>
      <c r="J63" s="11">
        <v>1.2993836572822636E-2</v>
      </c>
      <c r="K63" s="6">
        <v>63071422.18999996</v>
      </c>
      <c r="L63" s="6">
        <v>116</v>
      </c>
      <c r="M63" s="11">
        <v>3.2703271016200547E-2</v>
      </c>
      <c r="N63" s="6">
        <v>25935687.41</v>
      </c>
      <c r="O63" s="6">
        <v>66</v>
      </c>
      <c r="P63" s="11">
        <v>9.7026175629222403E-3</v>
      </c>
      <c r="Q63" s="6">
        <v>7264815.6399999997</v>
      </c>
      <c r="R63" s="6">
        <v>66</v>
      </c>
      <c r="S63" s="11">
        <v>4.3212103037845746E-3</v>
      </c>
      <c r="T63" s="6">
        <v>135993582.03999999</v>
      </c>
      <c r="U63" s="6">
        <v>474</v>
      </c>
      <c r="V63" s="11">
        <v>1.2217124950876627E-2</v>
      </c>
    </row>
    <row r="64" spans="1:22" x14ac:dyDescent="0.25">
      <c r="A64" s="7" t="s">
        <v>117</v>
      </c>
      <c r="B64" s="8"/>
      <c r="C64" s="8"/>
      <c r="D64" s="10">
        <v>0</v>
      </c>
      <c r="E64" s="8"/>
      <c r="F64" s="8"/>
      <c r="G64" s="10">
        <v>0</v>
      </c>
      <c r="H64" s="8"/>
      <c r="I64" s="8"/>
      <c r="J64" s="10">
        <v>0</v>
      </c>
      <c r="K64" s="8"/>
      <c r="L64" s="8"/>
      <c r="M64" s="10">
        <v>0</v>
      </c>
      <c r="N64" s="8"/>
      <c r="O64" s="8"/>
      <c r="P64" s="10">
        <v>0</v>
      </c>
      <c r="Q64" s="8">
        <v>1890249.74</v>
      </c>
      <c r="R64" s="8">
        <v>2</v>
      </c>
      <c r="S64" s="10">
        <v>1.1243460340879502E-3</v>
      </c>
      <c r="T64" s="8">
        <v>1890249.74</v>
      </c>
      <c r="U64" s="8">
        <v>2</v>
      </c>
      <c r="V64" s="10">
        <v>1.6981255229492782E-4</v>
      </c>
    </row>
    <row r="65" spans="1:22" x14ac:dyDescent="0.25">
      <c r="A65" s="5" t="s">
        <v>12</v>
      </c>
      <c r="B65" s="6">
        <v>7311944.1999999993</v>
      </c>
      <c r="C65" s="6">
        <v>47</v>
      </c>
      <c r="D65" s="11">
        <v>4.0135040020703432E-3</v>
      </c>
      <c r="E65" s="6">
        <v>13503262.760000002</v>
      </c>
      <c r="F65" s="6">
        <v>55</v>
      </c>
      <c r="G65" s="11">
        <v>9.4703400032675814E-3</v>
      </c>
      <c r="H65" s="6">
        <v>17009012.719999999</v>
      </c>
      <c r="I65" s="6">
        <v>51</v>
      </c>
      <c r="J65" s="11">
        <v>1.0624989756831014E-2</v>
      </c>
      <c r="K65" s="6">
        <v>75329364.920000032</v>
      </c>
      <c r="L65" s="6">
        <v>67</v>
      </c>
      <c r="M65" s="11">
        <v>3.9059157870830835E-2</v>
      </c>
      <c r="N65" s="6">
        <v>41834208.919999994</v>
      </c>
      <c r="O65" s="6">
        <v>64</v>
      </c>
      <c r="P65" s="11">
        <v>1.5650301601092216E-2</v>
      </c>
      <c r="Q65" s="6">
        <v>15644495.449999997</v>
      </c>
      <c r="R65" s="6">
        <v>24</v>
      </c>
      <c r="S65" s="11">
        <v>9.305556849072482E-3</v>
      </c>
      <c r="T65" s="6">
        <v>170632288.97</v>
      </c>
      <c r="U65" s="6">
        <v>308</v>
      </c>
      <c r="V65" s="11">
        <v>1.5328929231288433E-2</v>
      </c>
    </row>
    <row r="66" spans="1:22" x14ac:dyDescent="0.25">
      <c r="A66" s="7" t="s">
        <v>58</v>
      </c>
      <c r="B66" s="8">
        <v>1985170.43</v>
      </c>
      <c r="C66" s="8">
        <v>15</v>
      </c>
      <c r="D66" s="10">
        <v>1.0896540301274051E-3</v>
      </c>
      <c r="E66" s="8">
        <v>4768354.0500000007</v>
      </c>
      <c r="F66" s="8">
        <v>24</v>
      </c>
      <c r="G66" s="10">
        <v>3.3442239044053071E-3</v>
      </c>
      <c r="H66" s="8">
        <v>1433727.0699999998</v>
      </c>
      <c r="I66" s="8">
        <v>11</v>
      </c>
      <c r="J66" s="10">
        <v>8.956037415933769E-4</v>
      </c>
      <c r="K66" s="8">
        <v>2777105.6999999993</v>
      </c>
      <c r="L66" s="8">
        <v>41</v>
      </c>
      <c r="M66" s="10">
        <v>1.4399618273097223E-3</v>
      </c>
      <c r="N66" s="8">
        <v>5093936.37</v>
      </c>
      <c r="O66" s="8">
        <v>63</v>
      </c>
      <c r="P66" s="10">
        <v>1.9056567002312726E-3</v>
      </c>
      <c r="Q66" s="8">
        <v>5500627.7400000002</v>
      </c>
      <c r="R66" s="8">
        <v>18</v>
      </c>
      <c r="S66" s="10">
        <v>3.2718475519870538E-3</v>
      </c>
      <c r="T66" s="8">
        <v>21558921.359999996</v>
      </c>
      <c r="U66" s="8">
        <v>172</v>
      </c>
      <c r="V66" s="10">
        <v>1.9367681335415688E-3</v>
      </c>
    </row>
    <row r="67" spans="1:22" x14ac:dyDescent="0.25">
      <c r="A67" s="5" t="s">
        <v>33</v>
      </c>
      <c r="B67" s="6">
        <v>159387.34</v>
      </c>
      <c r="C67" s="6">
        <v>2</v>
      </c>
      <c r="D67" s="11">
        <v>8.7487227674596662E-5</v>
      </c>
      <c r="E67" s="6">
        <v>801541.84</v>
      </c>
      <c r="F67" s="6">
        <v>1</v>
      </c>
      <c r="G67" s="11">
        <v>5.6215108056185839E-4</v>
      </c>
      <c r="H67" s="6">
        <v>1107616.28</v>
      </c>
      <c r="I67" s="6">
        <v>5</v>
      </c>
      <c r="J67" s="11">
        <v>6.9189269378706615E-4</v>
      </c>
      <c r="K67" s="6">
        <v>1476454.32</v>
      </c>
      <c r="L67" s="6">
        <v>7</v>
      </c>
      <c r="M67" s="11">
        <v>7.6555885523785943E-4</v>
      </c>
      <c r="N67" s="6">
        <v>6392466.9800000004</v>
      </c>
      <c r="O67" s="6">
        <v>3</v>
      </c>
      <c r="P67" s="11">
        <v>2.3914408517521726E-3</v>
      </c>
      <c r="Q67" s="6">
        <v>762003.58000000007</v>
      </c>
      <c r="R67" s="6">
        <v>2</v>
      </c>
      <c r="S67" s="11">
        <v>4.5325000448555552E-4</v>
      </c>
      <c r="T67" s="6">
        <v>10699470.340000002</v>
      </c>
      <c r="U67" s="6">
        <v>20</v>
      </c>
      <c r="V67" s="11">
        <v>9.6119805134282389E-4</v>
      </c>
    </row>
    <row r="68" spans="1:22" x14ac:dyDescent="0.25">
      <c r="A68" s="7" t="s">
        <v>116</v>
      </c>
      <c r="B68" s="8"/>
      <c r="C68" s="8"/>
      <c r="D68" s="10">
        <v>0</v>
      </c>
      <c r="E68" s="8"/>
      <c r="F68" s="8"/>
      <c r="G68" s="10">
        <v>0</v>
      </c>
      <c r="H68" s="8"/>
      <c r="I68" s="8"/>
      <c r="J68" s="10">
        <v>0</v>
      </c>
      <c r="K68" s="8"/>
      <c r="L68" s="8"/>
      <c r="M68" s="10">
        <v>0</v>
      </c>
      <c r="N68" s="8"/>
      <c r="O68" s="8"/>
      <c r="P68" s="10">
        <v>0</v>
      </c>
      <c r="Q68" s="8">
        <v>1679848.86</v>
      </c>
      <c r="R68" s="8">
        <v>1</v>
      </c>
      <c r="S68" s="10">
        <v>9.9919675355075797E-4</v>
      </c>
      <c r="T68" s="8">
        <v>1679848.86</v>
      </c>
      <c r="U68" s="8">
        <v>1</v>
      </c>
      <c r="V68" s="10">
        <v>1.5091097030719598E-4</v>
      </c>
    </row>
    <row r="69" spans="1:22" x14ac:dyDescent="0.25">
      <c r="A69" s="5" t="s">
        <v>57</v>
      </c>
      <c r="B69" s="6">
        <v>75453960.400000036</v>
      </c>
      <c r="C69" s="6">
        <v>42</v>
      </c>
      <c r="D69" s="11">
        <v>4.141645009236495E-2</v>
      </c>
      <c r="E69" s="6">
        <v>77944246.349999994</v>
      </c>
      <c r="F69" s="6">
        <v>33</v>
      </c>
      <c r="G69" s="11">
        <v>5.4665196653030837E-2</v>
      </c>
      <c r="H69" s="6">
        <v>274614514.13</v>
      </c>
      <c r="I69" s="6">
        <v>45</v>
      </c>
      <c r="J69" s="11">
        <v>0.17154296064918081</v>
      </c>
      <c r="K69" s="6">
        <v>143594314.74999994</v>
      </c>
      <c r="L69" s="6">
        <v>55</v>
      </c>
      <c r="M69" s="11">
        <v>7.4455333788230452E-2</v>
      </c>
      <c r="N69" s="6">
        <v>21517307.409999989</v>
      </c>
      <c r="O69" s="6">
        <v>52</v>
      </c>
      <c r="P69" s="11">
        <v>8.049688503824497E-3</v>
      </c>
      <c r="Q69" s="6">
        <v>58371990.840000004</v>
      </c>
      <c r="R69" s="6">
        <v>76</v>
      </c>
      <c r="S69" s="11">
        <v>3.4720447258345957E-2</v>
      </c>
      <c r="T69" s="6">
        <v>651496333.88</v>
      </c>
      <c r="U69" s="6">
        <v>303</v>
      </c>
      <c r="V69" s="11">
        <v>5.8527851069537118E-2</v>
      </c>
    </row>
    <row r="70" spans="1:22" x14ac:dyDescent="0.25">
      <c r="A70" s="7" t="s">
        <v>15</v>
      </c>
      <c r="B70" s="8">
        <v>7697885.120000001</v>
      </c>
      <c r="C70" s="8">
        <v>46</v>
      </c>
      <c r="D70" s="10">
        <v>4.225345802912138E-3</v>
      </c>
      <c r="E70" s="8">
        <v>7408091.4999999981</v>
      </c>
      <c r="F70" s="8">
        <v>52</v>
      </c>
      <c r="G70" s="10">
        <v>5.1955698802025321E-3</v>
      </c>
      <c r="H70" s="8">
        <v>12811278.370000003</v>
      </c>
      <c r="I70" s="8">
        <v>36</v>
      </c>
      <c r="J70" s="10">
        <v>8.0027984982987757E-3</v>
      </c>
      <c r="K70" s="8">
        <v>17418672.030000005</v>
      </c>
      <c r="L70" s="8">
        <v>44</v>
      </c>
      <c r="M70" s="10">
        <v>9.0317854324477326E-3</v>
      </c>
      <c r="N70" s="8">
        <v>51221497.099999994</v>
      </c>
      <c r="O70" s="8">
        <v>43</v>
      </c>
      <c r="P70" s="10">
        <v>1.9162113943816634E-2</v>
      </c>
      <c r="Q70" s="8">
        <v>5620904.129999999</v>
      </c>
      <c r="R70" s="8">
        <v>45</v>
      </c>
      <c r="S70" s="10">
        <v>3.3433895706046117E-3</v>
      </c>
      <c r="T70" s="8">
        <v>102178328.25000004</v>
      </c>
      <c r="U70" s="8">
        <v>266</v>
      </c>
      <c r="V70" s="10">
        <v>9.1792964401420495E-3</v>
      </c>
    </row>
    <row r="71" spans="1:22" x14ac:dyDescent="0.25">
      <c r="A71" s="5" t="s">
        <v>28</v>
      </c>
      <c r="B71" s="6">
        <v>2937227.73</v>
      </c>
      <c r="C71" s="6">
        <v>26</v>
      </c>
      <c r="D71" s="11">
        <v>1.612235395525446E-3</v>
      </c>
      <c r="E71" s="6">
        <v>696930.11</v>
      </c>
      <c r="F71" s="6">
        <v>19</v>
      </c>
      <c r="G71" s="11">
        <v>4.8878298656573535E-4</v>
      </c>
      <c r="H71" s="6">
        <v>3423092.6599999997</v>
      </c>
      <c r="I71" s="6">
        <v>24</v>
      </c>
      <c r="J71" s="11">
        <v>2.1382972103029521E-3</v>
      </c>
      <c r="K71" s="6">
        <v>3814451.6599999997</v>
      </c>
      <c r="L71" s="6">
        <v>35</v>
      </c>
      <c r="M71" s="11">
        <v>1.9778378556200454E-3</v>
      </c>
      <c r="N71" s="6">
        <v>8892584.4100000001</v>
      </c>
      <c r="O71" s="6">
        <v>14</v>
      </c>
      <c r="P71" s="11">
        <v>3.3267421955034469E-3</v>
      </c>
      <c r="Q71" s="6">
        <v>4510827.91</v>
      </c>
      <c r="R71" s="6">
        <v>5</v>
      </c>
      <c r="S71" s="11">
        <v>2.6831012663235372E-3</v>
      </c>
      <c r="T71" s="6">
        <v>24275114.48</v>
      </c>
      <c r="U71" s="6">
        <v>123</v>
      </c>
      <c r="V71" s="11">
        <v>2.1807801688153439E-3</v>
      </c>
    </row>
    <row r="72" spans="1:22" x14ac:dyDescent="0.25">
      <c r="A72" s="7" t="s">
        <v>25</v>
      </c>
      <c r="B72" s="8"/>
      <c r="C72" s="8"/>
      <c r="D72" s="10">
        <v>0</v>
      </c>
      <c r="E72" s="8">
        <v>424608.73</v>
      </c>
      <c r="F72" s="8">
        <v>1</v>
      </c>
      <c r="G72" s="10">
        <v>2.977938823324536E-4</v>
      </c>
      <c r="H72" s="8">
        <v>26531.26</v>
      </c>
      <c r="I72" s="8">
        <v>1</v>
      </c>
      <c r="J72" s="10">
        <v>1.6573235047578964E-5</v>
      </c>
      <c r="K72" s="8">
        <v>56362.33</v>
      </c>
      <c r="L72" s="8">
        <v>1</v>
      </c>
      <c r="M72" s="10">
        <v>2.922452814750033E-5</v>
      </c>
      <c r="N72" s="8">
        <v>2400590.3099999996</v>
      </c>
      <c r="O72" s="8">
        <v>3</v>
      </c>
      <c r="P72" s="10">
        <v>8.980679530478248E-4</v>
      </c>
      <c r="Q72" s="8">
        <v>192970.32</v>
      </c>
      <c r="R72" s="8">
        <v>3</v>
      </c>
      <c r="S72" s="10">
        <v>1.1478134840991047E-4</v>
      </c>
      <c r="T72" s="8">
        <v>3101062.95</v>
      </c>
      <c r="U72" s="8">
        <v>9</v>
      </c>
      <c r="V72" s="10">
        <v>2.7858721692866796E-4</v>
      </c>
    </row>
    <row r="73" spans="1:22" x14ac:dyDescent="0.25">
      <c r="A73" s="5" t="s">
        <v>45</v>
      </c>
      <c r="B73" s="6">
        <v>1024168.74</v>
      </c>
      <c r="C73" s="6">
        <v>4</v>
      </c>
      <c r="D73" s="11">
        <v>5.6216311617713678E-4</v>
      </c>
      <c r="E73" s="6">
        <v>2045956.7499999998</v>
      </c>
      <c r="F73" s="6">
        <v>5</v>
      </c>
      <c r="G73" s="11">
        <v>1.4349055038665576E-3</v>
      </c>
      <c r="H73" s="6">
        <v>390550.12</v>
      </c>
      <c r="I73" s="6">
        <v>5</v>
      </c>
      <c r="J73" s="11">
        <v>2.4396424959162024E-4</v>
      </c>
      <c r="K73" s="6">
        <v>2998124.79</v>
      </c>
      <c r="L73" s="6">
        <v>9</v>
      </c>
      <c r="M73" s="11">
        <v>1.5545628137636168E-3</v>
      </c>
      <c r="N73" s="6">
        <v>11154825.539999999</v>
      </c>
      <c r="O73" s="6">
        <v>15</v>
      </c>
      <c r="P73" s="11">
        <v>4.1730533100891327E-3</v>
      </c>
      <c r="Q73" s="6">
        <v>3630308.69</v>
      </c>
      <c r="R73" s="6">
        <v>6</v>
      </c>
      <c r="S73" s="11">
        <v>2.1593565610629429E-3</v>
      </c>
      <c r="T73" s="6">
        <v>21243934.630000003</v>
      </c>
      <c r="U73" s="6">
        <v>44</v>
      </c>
      <c r="V73" s="11">
        <v>1.908470972892134E-3</v>
      </c>
    </row>
    <row r="74" spans="1:22" x14ac:dyDescent="0.25">
      <c r="A74" s="7" t="s">
        <v>19</v>
      </c>
      <c r="B74" s="8">
        <v>8927575.2300000004</v>
      </c>
      <c r="C74" s="8">
        <v>67</v>
      </c>
      <c r="D74" s="10">
        <v>4.9003189759556798E-3</v>
      </c>
      <c r="E74" s="8">
        <v>19386242.690000005</v>
      </c>
      <c r="F74" s="8">
        <v>88</v>
      </c>
      <c r="G74" s="10">
        <v>1.3596292460812689E-2</v>
      </c>
      <c r="H74" s="8">
        <v>55373206.500000007</v>
      </c>
      <c r="I74" s="8">
        <v>126</v>
      </c>
      <c r="J74" s="10">
        <v>3.4589882525844134E-2</v>
      </c>
      <c r="K74" s="8">
        <v>13694036.970000001</v>
      </c>
      <c r="L74" s="8">
        <v>120</v>
      </c>
      <c r="M74" s="10">
        <v>7.1005185357432016E-3</v>
      </c>
      <c r="N74" s="8">
        <v>22196660.319999997</v>
      </c>
      <c r="O74" s="8">
        <v>109</v>
      </c>
      <c r="P74" s="10">
        <v>8.3038364418292921E-3</v>
      </c>
      <c r="Q74" s="8">
        <v>11879676.819999998</v>
      </c>
      <c r="R74" s="8">
        <v>89</v>
      </c>
      <c r="S74" s="10">
        <v>7.0661919619222115E-3</v>
      </c>
      <c r="T74" s="8">
        <v>131457398.53</v>
      </c>
      <c r="U74" s="8">
        <v>599</v>
      </c>
      <c r="V74" s="10">
        <v>1.1809612185123641E-2</v>
      </c>
    </row>
    <row r="75" spans="1:22" x14ac:dyDescent="0.25">
      <c r="A75" s="5" t="s">
        <v>55</v>
      </c>
      <c r="B75" s="6">
        <v>17771038.610000003</v>
      </c>
      <c r="C75" s="6">
        <v>111</v>
      </c>
      <c r="D75" s="11">
        <v>9.7544692124676789E-3</v>
      </c>
      <c r="E75" s="6">
        <v>34447761.770000003</v>
      </c>
      <c r="F75" s="6">
        <v>61</v>
      </c>
      <c r="G75" s="11">
        <v>2.4159495531690493E-2</v>
      </c>
      <c r="H75" s="6">
        <v>79980775.549999982</v>
      </c>
      <c r="I75" s="6">
        <v>103</v>
      </c>
      <c r="J75" s="11">
        <v>4.9961448965401813E-2</v>
      </c>
      <c r="K75" s="6">
        <v>18783335.300000001</v>
      </c>
      <c r="L75" s="6">
        <v>49</v>
      </c>
      <c r="M75" s="11">
        <v>9.7393793191088186E-3</v>
      </c>
      <c r="N75" s="6">
        <v>20414341.019999992</v>
      </c>
      <c r="O75" s="6">
        <v>50</v>
      </c>
      <c r="P75" s="11">
        <v>7.6370655068801144E-3</v>
      </c>
      <c r="Q75" s="6">
        <v>17751794.790000003</v>
      </c>
      <c r="R75" s="6">
        <v>33</v>
      </c>
      <c r="S75" s="11">
        <v>1.0559006912007108E-2</v>
      </c>
      <c r="T75" s="6">
        <v>189149047.03999978</v>
      </c>
      <c r="U75" s="6">
        <v>407</v>
      </c>
      <c r="V75" s="11">
        <v>1.699240146014554E-2</v>
      </c>
    </row>
    <row r="76" spans="1:22" x14ac:dyDescent="0.25">
      <c r="A76" s="7" t="s">
        <v>72</v>
      </c>
      <c r="B76" s="8"/>
      <c r="C76" s="8"/>
      <c r="D76" s="10">
        <v>0</v>
      </c>
      <c r="E76" s="8"/>
      <c r="F76" s="8"/>
      <c r="G76" s="10">
        <v>0</v>
      </c>
      <c r="H76" s="8">
        <v>653497.17999999993</v>
      </c>
      <c r="I76" s="8">
        <v>2</v>
      </c>
      <c r="J76" s="10">
        <v>4.0821892239833383E-4</v>
      </c>
      <c r="K76" s="8"/>
      <c r="L76" s="8"/>
      <c r="M76" s="10">
        <v>0</v>
      </c>
      <c r="N76" s="8"/>
      <c r="O76" s="8"/>
      <c r="P76" s="10">
        <v>0</v>
      </c>
      <c r="Q76" s="8">
        <v>22767050.609999999</v>
      </c>
      <c r="R76" s="8">
        <v>5</v>
      </c>
      <c r="S76" s="10">
        <v>1.3542148701066953E-2</v>
      </c>
      <c r="T76" s="8">
        <v>23420547.789999999</v>
      </c>
      <c r="U76" s="8">
        <v>7</v>
      </c>
      <c r="V76" s="10">
        <v>2.1040092809986215E-3</v>
      </c>
    </row>
    <row r="77" spans="1:22" x14ac:dyDescent="0.25">
      <c r="A77" s="5" t="s">
        <v>94</v>
      </c>
      <c r="B77" s="6"/>
      <c r="C77" s="6"/>
      <c r="D77" s="11">
        <v>0</v>
      </c>
      <c r="E77" s="6"/>
      <c r="F77" s="6"/>
      <c r="G77" s="11">
        <v>0</v>
      </c>
      <c r="H77" s="6">
        <v>1010728.45</v>
      </c>
      <c r="I77" s="6">
        <v>1</v>
      </c>
      <c r="J77" s="11">
        <v>6.3136994515621057E-4</v>
      </c>
      <c r="K77" s="6"/>
      <c r="L77" s="6"/>
      <c r="M77" s="11">
        <v>0</v>
      </c>
      <c r="N77" s="6"/>
      <c r="O77" s="6"/>
      <c r="P77" s="11">
        <v>0</v>
      </c>
      <c r="Q77" s="6"/>
      <c r="R77" s="6"/>
      <c r="S77" s="11">
        <v>0</v>
      </c>
      <c r="T77" s="6">
        <v>1010728.45</v>
      </c>
      <c r="U77" s="6">
        <v>1</v>
      </c>
      <c r="V77" s="11">
        <v>9.079984202066143E-5</v>
      </c>
    </row>
    <row r="78" spans="1:22" x14ac:dyDescent="0.25">
      <c r="A78" s="7" t="s">
        <v>119</v>
      </c>
      <c r="B78" s="8"/>
      <c r="C78" s="8"/>
      <c r="D78" s="10">
        <v>0</v>
      </c>
      <c r="E78" s="8"/>
      <c r="F78" s="8"/>
      <c r="G78" s="10">
        <v>0</v>
      </c>
      <c r="H78" s="8"/>
      <c r="I78" s="8"/>
      <c r="J78" s="10">
        <v>0</v>
      </c>
      <c r="K78" s="8"/>
      <c r="L78" s="8"/>
      <c r="M78" s="10">
        <v>0</v>
      </c>
      <c r="N78" s="8"/>
      <c r="O78" s="8"/>
      <c r="P78" s="10">
        <v>0</v>
      </c>
      <c r="Q78" s="8">
        <v>1586093.14</v>
      </c>
      <c r="R78" s="8">
        <v>1</v>
      </c>
      <c r="S78" s="10">
        <v>9.4342958706245016E-4</v>
      </c>
      <c r="T78" s="8">
        <v>1586093.14</v>
      </c>
      <c r="U78" s="8">
        <v>1</v>
      </c>
      <c r="V78" s="10">
        <v>1.4248832764334954E-4</v>
      </c>
    </row>
    <row r="79" spans="1:22" x14ac:dyDescent="0.25">
      <c r="A79" s="5" t="s">
        <v>95</v>
      </c>
      <c r="B79" s="6"/>
      <c r="C79" s="6"/>
      <c r="D79" s="11">
        <v>0</v>
      </c>
      <c r="E79" s="6"/>
      <c r="F79" s="6"/>
      <c r="G79" s="11">
        <v>0</v>
      </c>
      <c r="H79" s="6"/>
      <c r="I79" s="6"/>
      <c r="J79" s="11">
        <v>0</v>
      </c>
      <c r="K79" s="6"/>
      <c r="L79" s="6"/>
      <c r="M79" s="11">
        <v>0</v>
      </c>
      <c r="N79" s="6">
        <v>33237.56</v>
      </c>
      <c r="O79" s="6">
        <v>1</v>
      </c>
      <c r="P79" s="11">
        <v>1.2434269749886753E-5</v>
      </c>
      <c r="Q79" s="6">
        <v>473855.94</v>
      </c>
      <c r="R79" s="6">
        <v>1</v>
      </c>
      <c r="S79" s="11">
        <v>2.8185590273802535E-4</v>
      </c>
      <c r="T79" s="6">
        <v>507093.5</v>
      </c>
      <c r="U79" s="6">
        <v>2</v>
      </c>
      <c r="V79" s="11">
        <v>4.5555272229355249E-5</v>
      </c>
    </row>
    <row r="80" spans="1:22" x14ac:dyDescent="0.25">
      <c r="A80" s="7" t="s">
        <v>96</v>
      </c>
      <c r="B80" s="8">
        <v>82508.97</v>
      </c>
      <c r="C80" s="8">
        <v>1</v>
      </c>
      <c r="D80" s="10">
        <v>4.528892347150323E-5</v>
      </c>
      <c r="E80" s="8"/>
      <c r="F80" s="8"/>
      <c r="G80" s="10">
        <v>0</v>
      </c>
      <c r="H80" s="8"/>
      <c r="I80" s="8"/>
      <c r="J80" s="10">
        <v>0</v>
      </c>
      <c r="K80" s="8"/>
      <c r="L80" s="8"/>
      <c r="M80" s="10">
        <v>0</v>
      </c>
      <c r="N80" s="8"/>
      <c r="O80" s="8"/>
      <c r="P80" s="10">
        <v>0</v>
      </c>
      <c r="Q80" s="8"/>
      <c r="R80" s="8"/>
      <c r="S80" s="10">
        <v>0</v>
      </c>
      <c r="T80" s="8">
        <v>82508.97</v>
      </c>
      <c r="U80" s="8">
        <v>1</v>
      </c>
      <c r="V80" s="10">
        <v>7.4122791747748795E-6</v>
      </c>
    </row>
    <row r="81" spans="1:22" x14ac:dyDescent="0.25">
      <c r="A81" s="5" t="s">
        <v>9</v>
      </c>
      <c r="B81" s="6">
        <v>77474231.049999982</v>
      </c>
      <c r="C81" s="6">
        <v>11</v>
      </c>
      <c r="D81" s="11">
        <v>4.2525370526828886E-2</v>
      </c>
      <c r="E81" s="6">
        <v>1664538.39</v>
      </c>
      <c r="F81" s="6">
        <v>8</v>
      </c>
      <c r="G81" s="11">
        <v>1.1674026331241747E-3</v>
      </c>
      <c r="H81" s="6">
        <v>16695486.780000001</v>
      </c>
      <c r="I81" s="6">
        <v>23</v>
      </c>
      <c r="J81" s="11">
        <v>1.0429140064915398E-2</v>
      </c>
      <c r="K81" s="6">
        <v>14434334.570000002</v>
      </c>
      <c r="L81" s="6">
        <v>13</v>
      </c>
      <c r="M81" s="11">
        <v>7.4843715107484401E-3</v>
      </c>
      <c r="N81" s="6">
        <v>74477580.660000011</v>
      </c>
      <c r="O81" s="6">
        <v>20</v>
      </c>
      <c r="P81" s="11">
        <v>2.7862283761063956E-2</v>
      </c>
      <c r="Q81" s="6">
        <v>11881197.310000001</v>
      </c>
      <c r="R81" s="6">
        <v>13</v>
      </c>
      <c r="S81" s="11">
        <v>7.0670963698769894E-3</v>
      </c>
      <c r="T81" s="6">
        <v>196627368.75999999</v>
      </c>
      <c r="U81" s="6">
        <v>88</v>
      </c>
      <c r="V81" s="11">
        <v>1.766422427343995E-2</v>
      </c>
    </row>
    <row r="82" spans="1:22" x14ac:dyDescent="0.25">
      <c r="A82" s="7" t="s">
        <v>22</v>
      </c>
      <c r="B82" s="8">
        <v>2896952.7199999997</v>
      </c>
      <c r="C82" s="8">
        <v>19</v>
      </c>
      <c r="D82" s="10">
        <v>1.5901285646474938E-3</v>
      </c>
      <c r="E82" s="8">
        <v>11574348.99</v>
      </c>
      <c r="F82" s="8">
        <v>21</v>
      </c>
      <c r="G82" s="10">
        <v>8.1175210910119852E-3</v>
      </c>
      <c r="H82" s="8">
        <v>10955686.949999999</v>
      </c>
      <c r="I82" s="8">
        <v>19</v>
      </c>
      <c r="J82" s="10">
        <v>6.8436695026939352E-3</v>
      </c>
      <c r="K82" s="8">
        <v>2605707.6</v>
      </c>
      <c r="L82" s="8">
        <v>32</v>
      </c>
      <c r="M82" s="10">
        <v>1.3510899052674992E-3</v>
      </c>
      <c r="N82" s="8">
        <v>485555.45999999996</v>
      </c>
      <c r="O82" s="8">
        <v>9</v>
      </c>
      <c r="P82" s="10">
        <v>1.8164773732398971E-4</v>
      </c>
      <c r="Q82" s="8">
        <v>3256318.25</v>
      </c>
      <c r="R82" s="8">
        <v>7</v>
      </c>
      <c r="S82" s="10">
        <v>1.9369020043434654E-3</v>
      </c>
      <c r="T82" s="8">
        <v>31774569.970000006</v>
      </c>
      <c r="U82" s="8">
        <v>107</v>
      </c>
      <c r="V82" s="10">
        <v>2.8545015563284613E-3</v>
      </c>
    </row>
    <row r="83" spans="1:22" x14ac:dyDescent="0.25">
      <c r="A83" s="5" t="s">
        <v>71</v>
      </c>
      <c r="B83" s="6">
        <v>701620.26</v>
      </c>
      <c r="C83" s="6">
        <v>13</v>
      </c>
      <c r="D83" s="11">
        <v>3.8511723344984434E-4</v>
      </c>
      <c r="E83" s="6">
        <v>649557.85</v>
      </c>
      <c r="F83" s="6">
        <v>7</v>
      </c>
      <c r="G83" s="11">
        <v>4.5555906010463223E-4</v>
      </c>
      <c r="H83" s="6">
        <v>263195.97000000003</v>
      </c>
      <c r="I83" s="6">
        <v>10</v>
      </c>
      <c r="J83" s="11">
        <v>1.6441015897418902E-4</v>
      </c>
      <c r="K83" s="6">
        <v>898760.95</v>
      </c>
      <c r="L83" s="6">
        <v>4</v>
      </c>
      <c r="M83" s="11">
        <v>4.6601807769744674E-4</v>
      </c>
      <c r="N83" s="6">
        <v>1436324.72</v>
      </c>
      <c r="O83" s="6">
        <v>18</v>
      </c>
      <c r="P83" s="11">
        <v>5.3733333665018014E-4</v>
      </c>
      <c r="Q83" s="6">
        <v>1249817.1599999997</v>
      </c>
      <c r="R83" s="6">
        <v>7</v>
      </c>
      <c r="S83" s="11">
        <v>7.4340809970489124E-4</v>
      </c>
      <c r="T83" s="6">
        <v>5199276.91</v>
      </c>
      <c r="U83" s="6">
        <v>59</v>
      </c>
      <c r="V83" s="11">
        <v>4.6708245132475763E-4</v>
      </c>
    </row>
    <row r="84" spans="1:22" x14ac:dyDescent="0.25">
      <c r="A84" s="7" t="s">
        <v>73</v>
      </c>
      <c r="B84" s="8">
        <v>10499673.579999998</v>
      </c>
      <c r="C84" s="8">
        <v>4</v>
      </c>
      <c r="D84" s="10">
        <v>5.7632389937770923E-3</v>
      </c>
      <c r="E84" s="8">
        <v>14299755.34</v>
      </c>
      <c r="F84" s="8">
        <v>2</v>
      </c>
      <c r="G84" s="10">
        <v>1.0028949850142825E-2</v>
      </c>
      <c r="H84" s="8"/>
      <c r="I84" s="8"/>
      <c r="J84" s="10">
        <v>0</v>
      </c>
      <c r="K84" s="8">
        <v>445204.65</v>
      </c>
      <c r="L84" s="8">
        <v>1</v>
      </c>
      <c r="M84" s="10">
        <v>2.3084382468437754E-4</v>
      </c>
      <c r="N84" s="8"/>
      <c r="O84" s="8"/>
      <c r="P84" s="10">
        <v>0</v>
      </c>
      <c r="Q84" s="8"/>
      <c r="R84" s="8"/>
      <c r="S84" s="10">
        <v>0</v>
      </c>
      <c r="T84" s="8">
        <v>25244633.569999997</v>
      </c>
      <c r="U84" s="8">
        <v>7</v>
      </c>
      <c r="V84" s="10">
        <v>2.2678779250999473E-3</v>
      </c>
    </row>
    <row r="85" spans="1:22" x14ac:dyDescent="0.25">
      <c r="A85" s="5" t="s">
        <v>7</v>
      </c>
      <c r="B85" s="6">
        <v>11392551.669999996</v>
      </c>
      <c r="C85" s="6">
        <v>63</v>
      </c>
      <c r="D85" s="11">
        <v>6.2533370702334079E-3</v>
      </c>
      <c r="E85" s="6">
        <v>17969917.729999993</v>
      </c>
      <c r="F85" s="6">
        <v>145</v>
      </c>
      <c r="G85" s="11">
        <v>1.2602971130648892E-2</v>
      </c>
      <c r="H85" s="6">
        <v>49155632.489999965</v>
      </c>
      <c r="I85" s="6">
        <v>140</v>
      </c>
      <c r="J85" s="11">
        <v>3.0705961615436986E-2</v>
      </c>
      <c r="K85" s="6">
        <v>62276599.449999951</v>
      </c>
      <c r="L85" s="6">
        <v>206</v>
      </c>
      <c r="M85" s="11">
        <v>3.2291146117577593E-2</v>
      </c>
      <c r="N85" s="6">
        <v>61436724.570000008</v>
      </c>
      <c r="O85" s="6">
        <v>140</v>
      </c>
      <c r="P85" s="11">
        <v>2.2983660829882679E-2</v>
      </c>
      <c r="Q85" s="6">
        <v>21621774.770000007</v>
      </c>
      <c r="R85" s="6">
        <v>108</v>
      </c>
      <c r="S85" s="11">
        <v>1.2860923188166876E-2</v>
      </c>
      <c r="T85" s="6">
        <v>223853200.6799998</v>
      </c>
      <c r="U85" s="6">
        <v>802</v>
      </c>
      <c r="V85" s="11">
        <v>2.0110085213850864E-2</v>
      </c>
    </row>
    <row r="86" spans="1:22" x14ac:dyDescent="0.25">
      <c r="A86" s="7" t="s">
        <v>97</v>
      </c>
      <c r="B86" s="8"/>
      <c r="C86" s="8"/>
      <c r="D86" s="10">
        <v>0</v>
      </c>
      <c r="E86" s="8"/>
      <c r="F86" s="8"/>
      <c r="G86" s="10">
        <v>0</v>
      </c>
      <c r="H86" s="8">
        <v>21047.51</v>
      </c>
      <c r="I86" s="8">
        <v>1</v>
      </c>
      <c r="J86" s="10">
        <v>1.3147710677754043E-5</v>
      </c>
      <c r="K86" s="8">
        <v>0</v>
      </c>
      <c r="L86" s="8">
        <v>1</v>
      </c>
      <c r="M86" s="10">
        <v>0</v>
      </c>
      <c r="N86" s="8">
        <v>80041.83</v>
      </c>
      <c r="O86" s="8">
        <v>1</v>
      </c>
      <c r="P86" s="10">
        <v>2.9943885937914157E-5</v>
      </c>
      <c r="Q86" s="8">
        <v>71091.28</v>
      </c>
      <c r="R86" s="8">
        <v>3</v>
      </c>
      <c r="S86" s="10">
        <v>4.2286051961703225E-5</v>
      </c>
      <c r="T86" s="8">
        <v>172180.61999999997</v>
      </c>
      <c r="U86" s="8">
        <v>6</v>
      </c>
      <c r="V86" s="10">
        <v>1.5468025160486513E-5</v>
      </c>
    </row>
    <row r="87" spans="1:22" x14ac:dyDescent="0.25">
      <c r="A87" s="5" t="s">
        <v>53</v>
      </c>
      <c r="B87" s="6">
        <v>3235153.9000000004</v>
      </c>
      <c r="C87" s="6">
        <v>32</v>
      </c>
      <c r="D87" s="11">
        <v>1.7757661669468815E-3</v>
      </c>
      <c r="E87" s="6">
        <v>2542642.4099999997</v>
      </c>
      <c r="F87" s="6">
        <v>17</v>
      </c>
      <c r="G87" s="11">
        <v>1.7832496158452658E-3</v>
      </c>
      <c r="H87" s="6">
        <v>4026147.8399999989</v>
      </c>
      <c r="I87" s="6">
        <v>26</v>
      </c>
      <c r="J87" s="11">
        <v>2.5150066181787948E-3</v>
      </c>
      <c r="K87" s="6">
        <v>6290457.2399999965</v>
      </c>
      <c r="L87" s="6">
        <v>75</v>
      </c>
      <c r="M87" s="11">
        <v>3.2616757446157236E-3</v>
      </c>
      <c r="N87" s="6">
        <v>4432902.2300000004</v>
      </c>
      <c r="O87" s="6">
        <v>24</v>
      </c>
      <c r="P87" s="11">
        <v>1.6583618684011263E-3</v>
      </c>
      <c r="Q87" s="6">
        <v>2159375.0699999998</v>
      </c>
      <c r="R87" s="6">
        <v>10</v>
      </c>
      <c r="S87" s="11">
        <v>1.284425409344529E-3</v>
      </c>
      <c r="T87" s="6">
        <v>22686678.690000016</v>
      </c>
      <c r="U87" s="6">
        <v>184</v>
      </c>
      <c r="V87" s="11">
        <v>2.038081386771598E-3</v>
      </c>
    </row>
    <row r="88" spans="1:22" x14ac:dyDescent="0.25">
      <c r="A88" s="7" t="s">
        <v>98</v>
      </c>
      <c r="B88" s="8"/>
      <c r="C88" s="8"/>
      <c r="D88" s="10">
        <v>0</v>
      </c>
      <c r="E88" s="8">
        <v>510719.66000000003</v>
      </c>
      <c r="F88" s="8">
        <v>3</v>
      </c>
      <c r="G88" s="10">
        <v>3.5818667773248735E-4</v>
      </c>
      <c r="H88" s="8">
        <v>389448.46</v>
      </c>
      <c r="I88" s="8">
        <v>4</v>
      </c>
      <c r="J88" s="10">
        <v>2.432760775966786E-4</v>
      </c>
      <c r="K88" s="8"/>
      <c r="L88" s="8"/>
      <c r="M88" s="10">
        <v>0</v>
      </c>
      <c r="N88" s="8">
        <v>355654.17000000004</v>
      </c>
      <c r="O88" s="8">
        <v>7</v>
      </c>
      <c r="P88" s="10">
        <v>1.3305127955999424E-4</v>
      </c>
      <c r="Q88" s="8">
        <v>104996.48</v>
      </c>
      <c r="R88" s="8">
        <v>1</v>
      </c>
      <c r="S88" s="10">
        <v>6.2453322110333828E-5</v>
      </c>
      <c r="T88" s="8">
        <v>1360818.7699999998</v>
      </c>
      <c r="U88" s="8">
        <v>15</v>
      </c>
      <c r="V88" s="10">
        <v>1.2225057020483671E-4</v>
      </c>
    </row>
    <row r="89" spans="1:22" x14ac:dyDescent="0.25">
      <c r="A89" s="5" t="s">
        <v>38</v>
      </c>
      <c r="B89" s="6">
        <v>2595736.3699999996</v>
      </c>
      <c r="C89" s="6">
        <v>12</v>
      </c>
      <c r="D89" s="11">
        <v>1.4247918233996567E-3</v>
      </c>
      <c r="E89" s="6">
        <v>2272983.6</v>
      </c>
      <c r="F89" s="6">
        <v>13</v>
      </c>
      <c r="G89" s="11">
        <v>1.594127870903636E-3</v>
      </c>
      <c r="H89" s="6">
        <v>391669.18999999994</v>
      </c>
      <c r="I89" s="6">
        <v>7</v>
      </c>
      <c r="J89" s="11">
        <v>2.4466329706033049E-4</v>
      </c>
      <c r="K89" s="6">
        <v>2020015.4600000002</v>
      </c>
      <c r="L89" s="6">
        <v>14</v>
      </c>
      <c r="M89" s="11">
        <v>1.0474016718108679E-3</v>
      </c>
      <c r="N89" s="6">
        <v>6148555.0900000008</v>
      </c>
      <c r="O89" s="6">
        <v>25</v>
      </c>
      <c r="P89" s="11">
        <v>2.3001926904712392E-3</v>
      </c>
      <c r="Q89" s="6">
        <v>16620152.350000001</v>
      </c>
      <c r="R89" s="6">
        <v>24</v>
      </c>
      <c r="S89" s="11">
        <v>9.8858907292641799E-3</v>
      </c>
      <c r="T89" s="6">
        <v>30049112.06000001</v>
      </c>
      <c r="U89" s="6">
        <v>95</v>
      </c>
      <c r="V89" s="11">
        <v>2.6994932495559543E-3</v>
      </c>
    </row>
    <row r="90" spans="1:22" x14ac:dyDescent="0.25">
      <c r="A90" s="7" t="s">
        <v>47</v>
      </c>
      <c r="B90" s="8">
        <v>10746292.23</v>
      </c>
      <c r="C90" s="8">
        <v>2</v>
      </c>
      <c r="D90" s="10">
        <v>5.8986072230313852E-3</v>
      </c>
      <c r="E90" s="8">
        <v>37606705.289999999</v>
      </c>
      <c r="F90" s="8">
        <v>4</v>
      </c>
      <c r="G90" s="10">
        <v>2.637498001993864E-2</v>
      </c>
      <c r="H90" s="8">
        <v>7457474.9999999991</v>
      </c>
      <c r="I90" s="8">
        <v>4</v>
      </c>
      <c r="J90" s="10">
        <v>4.6584476589669665E-3</v>
      </c>
      <c r="K90" s="8">
        <v>1797781.24</v>
      </c>
      <c r="L90" s="8">
        <v>1</v>
      </c>
      <c r="M90" s="10">
        <v>9.321706262219472E-4</v>
      </c>
      <c r="N90" s="8">
        <v>12061905.23</v>
      </c>
      <c r="O90" s="8">
        <v>5</v>
      </c>
      <c r="P90" s="10">
        <v>4.5123945117328057E-3</v>
      </c>
      <c r="Q90" s="8">
        <v>8786229.0099999998</v>
      </c>
      <c r="R90" s="8">
        <v>6</v>
      </c>
      <c r="S90" s="10">
        <v>5.2261674914881864E-3</v>
      </c>
      <c r="T90" s="8">
        <v>78456388</v>
      </c>
      <c r="U90" s="8">
        <v>22</v>
      </c>
      <c r="V90" s="10">
        <v>7.0482112538849751E-3</v>
      </c>
    </row>
    <row r="91" spans="1:22" x14ac:dyDescent="0.25">
      <c r="A91" s="5" t="s">
        <v>99</v>
      </c>
      <c r="B91" s="6">
        <v>92181.34</v>
      </c>
      <c r="C91" s="6">
        <v>1</v>
      </c>
      <c r="D91" s="11">
        <v>5.0598058038545621E-5</v>
      </c>
      <c r="E91" s="6">
        <v>177953.44000000003</v>
      </c>
      <c r="F91" s="6">
        <v>5</v>
      </c>
      <c r="G91" s="11">
        <v>1.2480536086013907E-4</v>
      </c>
      <c r="H91" s="6">
        <v>65133.939999999995</v>
      </c>
      <c r="I91" s="6">
        <v>3</v>
      </c>
      <c r="J91" s="11">
        <v>4.068710257993421E-5</v>
      </c>
      <c r="K91" s="6">
        <v>273098.62</v>
      </c>
      <c r="L91" s="6">
        <v>9</v>
      </c>
      <c r="M91" s="11">
        <v>1.4160483264679611E-4</v>
      </c>
      <c r="N91" s="6">
        <v>773564.39</v>
      </c>
      <c r="O91" s="6">
        <v>9</v>
      </c>
      <c r="P91" s="11">
        <v>2.8939273202264543E-4</v>
      </c>
      <c r="Q91" s="6">
        <v>674096.7</v>
      </c>
      <c r="R91" s="6">
        <v>7</v>
      </c>
      <c r="S91" s="11">
        <v>4.0096180689688901E-4</v>
      </c>
      <c r="T91" s="6">
        <v>2056028.4299999997</v>
      </c>
      <c r="U91" s="6">
        <v>34</v>
      </c>
      <c r="V91" s="11">
        <v>1.8470545341232704E-4</v>
      </c>
    </row>
    <row r="92" spans="1:22" x14ac:dyDescent="0.25">
      <c r="A92" s="7" t="s">
        <v>59</v>
      </c>
      <c r="B92" s="8">
        <v>72717803.86999999</v>
      </c>
      <c r="C92" s="8">
        <v>13</v>
      </c>
      <c r="D92" s="10">
        <v>3.9914582068885492E-2</v>
      </c>
      <c r="E92" s="8">
        <v>107537301.88000001</v>
      </c>
      <c r="F92" s="8">
        <v>11</v>
      </c>
      <c r="G92" s="10">
        <v>7.5419906280311921E-2</v>
      </c>
      <c r="H92" s="8">
        <v>30820619.66</v>
      </c>
      <c r="I92" s="8">
        <v>10</v>
      </c>
      <c r="J92" s="10">
        <v>1.9252661725723291E-2</v>
      </c>
      <c r="K92" s="8">
        <v>27293954.779999994</v>
      </c>
      <c r="L92" s="8">
        <v>8</v>
      </c>
      <c r="M92" s="10">
        <v>1.4152235184824882E-2</v>
      </c>
      <c r="N92" s="8">
        <v>6877250.2999999998</v>
      </c>
      <c r="O92" s="8">
        <v>9</v>
      </c>
      <c r="P92" s="10">
        <v>2.5727997292126618E-3</v>
      </c>
      <c r="Q92" s="8">
        <v>18090872.669999998</v>
      </c>
      <c r="R92" s="8">
        <v>10</v>
      </c>
      <c r="S92" s="10">
        <v>1.0760695007266386E-2</v>
      </c>
      <c r="T92" s="8">
        <v>263337803.16000003</v>
      </c>
      <c r="U92" s="8">
        <v>61</v>
      </c>
      <c r="V92" s="10">
        <v>2.3657225563400375E-2</v>
      </c>
    </row>
    <row r="93" spans="1:22" x14ac:dyDescent="0.25">
      <c r="A93" s="5" t="s">
        <v>100</v>
      </c>
      <c r="B93" s="6">
        <v>3174546.89</v>
      </c>
      <c r="C93" s="6">
        <v>1</v>
      </c>
      <c r="D93" s="11">
        <v>1.7424991629141485E-3</v>
      </c>
      <c r="E93" s="6"/>
      <c r="F93" s="6"/>
      <c r="G93" s="11">
        <v>0</v>
      </c>
      <c r="H93" s="6"/>
      <c r="I93" s="6"/>
      <c r="J93" s="11">
        <v>0</v>
      </c>
      <c r="K93" s="6"/>
      <c r="L93" s="6"/>
      <c r="M93" s="11">
        <v>0</v>
      </c>
      <c r="N93" s="6"/>
      <c r="O93" s="6"/>
      <c r="P93" s="11">
        <v>0</v>
      </c>
      <c r="Q93" s="6">
        <v>1583273.41</v>
      </c>
      <c r="R93" s="6">
        <v>1</v>
      </c>
      <c r="S93" s="11">
        <v>9.4175237363630323E-4</v>
      </c>
      <c r="T93" s="6">
        <v>4757820.3</v>
      </c>
      <c r="U93" s="6">
        <v>2</v>
      </c>
      <c r="V93" s="11">
        <v>4.2742373740711065E-4</v>
      </c>
    </row>
    <row r="94" spans="1:22" x14ac:dyDescent="0.25">
      <c r="A94" s="7" t="s">
        <v>69</v>
      </c>
      <c r="B94" s="8">
        <v>123644.33000000002</v>
      </c>
      <c r="C94" s="8">
        <v>10</v>
      </c>
      <c r="D94" s="10">
        <v>6.786799785593363E-5</v>
      </c>
      <c r="E94" s="8">
        <v>313374.57</v>
      </c>
      <c r="F94" s="8">
        <v>4</v>
      </c>
      <c r="G94" s="10">
        <v>2.1978123206407756E-4</v>
      </c>
      <c r="H94" s="8">
        <v>327645.90000000002</v>
      </c>
      <c r="I94" s="8">
        <v>1</v>
      </c>
      <c r="J94" s="10">
        <v>2.0466998224266593E-4</v>
      </c>
      <c r="K94" s="8">
        <v>963610.59999999986</v>
      </c>
      <c r="L94" s="8">
        <v>10</v>
      </c>
      <c r="M94" s="10">
        <v>4.9964338065742987E-4</v>
      </c>
      <c r="N94" s="8">
        <v>2942529.84</v>
      </c>
      <c r="O94" s="8">
        <v>10</v>
      </c>
      <c r="P94" s="10">
        <v>1.1008091381452523E-3</v>
      </c>
      <c r="Q94" s="8">
        <v>22881948.579999998</v>
      </c>
      <c r="R94" s="8">
        <v>36</v>
      </c>
      <c r="S94" s="10">
        <v>1.3610491562944166E-2</v>
      </c>
      <c r="T94" s="8">
        <v>27552753.819999997</v>
      </c>
      <c r="U94" s="8">
        <v>71</v>
      </c>
      <c r="V94" s="10">
        <v>2.4752303094764724E-3</v>
      </c>
    </row>
    <row r="95" spans="1:22" x14ac:dyDescent="0.25">
      <c r="A95" s="5" t="s">
        <v>64</v>
      </c>
      <c r="B95" s="6"/>
      <c r="C95" s="6"/>
      <c r="D95" s="11">
        <v>0</v>
      </c>
      <c r="E95" s="6"/>
      <c r="F95" s="6"/>
      <c r="G95" s="11">
        <v>0</v>
      </c>
      <c r="H95" s="6">
        <v>4978000.0199999996</v>
      </c>
      <c r="I95" s="6">
        <v>1</v>
      </c>
      <c r="J95" s="11">
        <v>3.1095984283563156E-3</v>
      </c>
      <c r="K95" s="6"/>
      <c r="L95" s="6"/>
      <c r="M95" s="11">
        <v>0</v>
      </c>
      <c r="N95" s="6">
        <v>59413099.589999996</v>
      </c>
      <c r="O95" s="6">
        <v>5</v>
      </c>
      <c r="P95" s="11">
        <v>2.2226616724541334E-2</v>
      </c>
      <c r="Q95" s="6">
        <v>72388.81</v>
      </c>
      <c r="R95" s="6">
        <v>2</v>
      </c>
      <c r="S95" s="11">
        <v>4.3057840302015407E-5</v>
      </c>
      <c r="T95" s="6">
        <v>64463488.419999994</v>
      </c>
      <c r="U95" s="6">
        <v>8</v>
      </c>
      <c r="V95" s="11">
        <v>5.7911445597843185E-3</v>
      </c>
    </row>
    <row r="96" spans="1:22" x14ac:dyDescent="0.25">
      <c r="A96" s="7" t="s">
        <v>65</v>
      </c>
      <c r="B96" s="8">
        <v>13114940.359999999</v>
      </c>
      <c r="C96" s="8">
        <v>1</v>
      </c>
      <c r="D96" s="10">
        <v>7.1987510000108964E-3</v>
      </c>
      <c r="E96" s="8">
        <v>1388063.29</v>
      </c>
      <c r="F96" s="8">
        <v>3</v>
      </c>
      <c r="G96" s="10">
        <v>9.7350037068775867E-4</v>
      </c>
      <c r="H96" s="8">
        <v>261005.59</v>
      </c>
      <c r="I96" s="8">
        <v>1</v>
      </c>
      <c r="J96" s="10">
        <v>1.6304189819111591E-4</v>
      </c>
      <c r="K96" s="8"/>
      <c r="L96" s="8"/>
      <c r="M96" s="10">
        <v>0</v>
      </c>
      <c r="N96" s="8">
        <v>144962.25999999998</v>
      </c>
      <c r="O96" s="8">
        <v>3</v>
      </c>
      <c r="P96" s="10">
        <v>5.4230811298820321E-5</v>
      </c>
      <c r="Q96" s="8"/>
      <c r="R96" s="8"/>
      <c r="S96" s="10">
        <v>0</v>
      </c>
      <c r="T96" s="8">
        <v>14908971.499999998</v>
      </c>
      <c r="U96" s="8">
        <v>8</v>
      </c>
      <c r="V96" s="10">
        <v>1.3393629682537812E-3</v>
      </c>
    </row>
    <row r="97" spans="1:49" x14ac:dyDescent="0.25">
      <c r="A97" s="5" t="s">
        <v>23</v>
      </c>
      <c r="B97" s="6">
        <v>45064763.069999993</v>
      </c>
      <c r="C97" s="6">
        <v>9</v>
      </c>
      <c r="D97" s="11">
        <v>2.4735911815874746E-2</v>
      </c>
      <c r="E97" s="6">
        <v>1110604.0099999998</v>
      </c>
      <c r="F97" s="6">
        <v>5</v>
      </c>
      <c r="G97" s="11">
        <v>7.7890786624168343E-4</v>
      </c>
      <c r="H97" s="6">
        <v>9255044.120000001</v>
      </c>
      <c r="I97" s="6">
        <v>5</v>
      </c>
      <c r="J97" s="11">
        <v>5.7813319675158147E-3</v>
      </c>
      <c r="K97" s="6">
        <v>40177981.599999994</v>
      </c>
      <c r="L97" s="6">
        <v>11</v>
      </c>
      <c r="M97" s="11">
        <v>2.0832753972004885E-2</v>
      </c>
      <c r="N97" s="6">
        <v>6681457.6199999992</v>
      </c>
      <c r="O97" s="6">
        <v>7</v>
      </c>
      <c r="P97" s="11">
        <v>2.4995531070727316E-3</v>
      </c>
      <c r="Q97" s="6">
        <v>694407.94</v>
      </c>
      <c r="R97" s="6">
        <v>3</v>
      </c>
      <c r="S97" s="11">
        <v>4.1304320633218721E-4</v>
      </c>
      <c r="T97" s="6">
        <v>102984258.35999995</v>
      </c>
      <c r="U97" s="6">
        <v>40</v>
      </c>
      <c r="V97" s="11">
        <v>9.2516980101856015E-3</v>
      </c>
    </row>
    <row r="98" spans="1:49" x14ac:dyDescent="0.25">
      <c r="A98" s="7" t="s">
        <v>67</v>
      </c>
      <c r="B98" s="8">
        <v>55021059.959999986</v>
      </c>
      <c r="C98" s="8">
        <v>144</v>
      </c>
      <c r="D98" s="10">
        <v>3.0200892991991416E-2</v>
      </c>
      <c r="E98" s="8">
        <v>44566635.360000014</v>
      </c>
      <c r="F98" s="8">
        <v>79</v>
      </c>
      <c r="G98" s="10">
        <v>3.1256237633995917E-2</v>
      </c>
      <c r="H98" s="8">
        <v>75532812.790000007</v>
      </c>
      <c r="I98" s="8">
        <v>63</v>
      </c>
      <c r="J98" s="10">
        <v>4.7182947970561849E-2</v>
      </c>
      <c r="K98" s="8">
        <v>30642545.77</v>
      </c>
      <c r="L98" s="8">
        <v>66</v>
      </c>
      <c r="M98" s="10">
        <v>1.5888518827494039E-2</v>
      </c>
      <c r="N98" s="8">
        <v>72457599.120000005</v>
      </c>
      <c r="O98" s="8">
        <v>41</v>
      </c>
      <c r="P98" s="10">
        <v>2.7106602677429908E-2</v>
      </c>
      <c r="Q98" s="8">
        <v>33261492.380000006</v>
      </c>
      <c r="R98" s="8">
        <v>54</v>
      </c>
      <c r="S98" s="10">
        <v>1.978438417629386E-2</v>
      </c>
      <c r="T98" s="8">
        <v>311482145.37999952</v>
      </c>
      <c r="U98" s="8">
        <v>447</v>
      </c>
      <c r="V98" s="10">
        <v>2.79823226433971E-2</v>
      </c>
    </row>
    <row r="99" spans="1:49" x14ac:dyDescent="0.25">
      <c r="A99" s="5" t="s">
        <v>5</v>
      </c>
      <c r="B99" s="6">
        <v>4527862.95</v>
      </c>
      <c r="C99" s="6">
        <v>48</v>
      </c>
      <c r="D99" s="11">
        <v>2.485330245087351E-3</v>
      </c>
      <c r="E99" s="6">
        <v>3503438.8099999996</v>
      </c>
      <c r="F99" s="6">
        <v>30</v>
      </c>
      <c r="G99" s="11">
        <v>2.4570918378058106E-3</v>
      </c>
      <c r="H99" s="6">
        <v>21039421.280000001</v>
      </c>
      <c r="I99" s="6">
        <v>14</v>
      </c>
      <c r="J99" s="11">
        <v>1.3142657911402426E-2</v>
      </c>
      <c r="K99" s="6">
        <v>12089304.699999999</v>
      </c>
      <c r="L99" s="6">
        <v>40</v>
      </c>
      <c r="M99" s="11">
        <v>6.2684460612053832E-3</v>
      </c>
      <c r="N99" s="6">
        <v>17156337.810000002</v>
      </c>
      <c r="O99" s="6">
        <v>72</v>
      </c>
      <c r="P99" s="11">
        <v>6.4182368455964096E-3</v>
      </c>
      <c r="Q99" s="6">
        <v>4391617.7199999988</v>
      </c>
      <c r="R99" s="6">
        <v>41</v>
      </c>
      <c r="S99" s="11">
        <v>2.612193437842962E-3</v>
      </c>
      <c r="T99" s="6">
        <v>62707983.270000041</v>
      </c>
      <c r="U99" s="6">
        <v>245</v>
      </c>
      <c r="V99" s="11">
        <v>5.6334369279407177E-3</v>
      </c>
    </row>
    <row r="100" spans="1:49" x14ac:dyDescent="0.25">
      <c r="A100" s="7" t="s">
        <v>6</v>
      </c>
      <c r="B100" s="8">
        <v>163588584.76000005</v>
      </c>
      <c r="C100" s="8">
        <v>188</v>
      </c>
      <c r="D100" s="10">
        <v>8.9793278185476832E-2</v>
      </c>
      <c r="E100" s="8">
        <v>134524172.79000002</v>
      </c>
      <c r="F100" s="8">
        <v>282</v>
      </c>
      <c r="G100" s="10">
        <v>9.4346801778418282E-2</v>
      </c>
      <c r="H100" s="8">
        <v>72631310.599999994</v>
      </c>
      <c r="I100" s="8">
        <v>178</v>
      </c>
      <c r="J100" s="10">
        <v>4.5370471752472878E-2</v>
      </c>
      <c r="K100" s="8">
        <v>109985328.54000004</v>
      </c>
      <c r="L100" s="8">
        <v>184</v>
      </c>
      <c r="M100" s="10">
        <v>5.7028680853493857E-2</v>
      </c>
      <c r="N100" s="8">
        <v>142668318.33999997</v>
      </c>
      <c r="O100" s="8">
        <v>197</v>
      </c>
      <c r="P100" s="10">
        <v>5.3372640921965246E-2</v>
      </c>
      <c r="Q100" s="8">
        <v>20796510.199999999</v>
      </c>
      <c r="R100" s="8">
        <v>82</v>
      </c>
      <c r="S100" s="10">
        <v>1.2370044693797764E-2</v>
      </c>
      <c r="T100" s="8">
        <v>644194225.2299999</v>
      </c>
      <c r="U100" s="8">
        <v>1111</v>
      </c>
      <c r="V100" s="10">
        <v>5.7871858540744919E-2</v>
      </c>
    </row>
    <row r="101" spans="1:49" x14ac:dyDescent="0.25">
      <c r="A101" s="5" t="s">
        <v>101</v>
      </c>
      <c r="B101" s="6"/>
      <c r="C101" s="6"/>
      <c r="D101" s="11">
        <v>0</v>
      </c>
      <c r="E101" s="6"/>
      <c r="F101" s="6"/>
      <c r="G101" s="11">
        <v>0</v>
      </c>
      <c r="H101" s="6"/>
      <c r="I101" s="6"/>
      <c r="J101" s="11">
        <v>0</v>
      </c>
      <c r="K101" s="6">
        <v>91562421.359999999</v>
      </c>
      <c r="L101" s="6">
        <v>4</v>
      </c>
      <c r="M101" s="11">
        <v>4.7476187735471638E-2</v>
      </c>
      <c r="N101" s="6">
        <v>2034365.5700000003</v>
      </c>
      <c r="O101" s="6">
        <v>4</v>
      </c>
      <c r="P101" s="11">
        <v>7.6106219190765292E-4</v>
      </c>
      <c r="Q101" s="6">
        <v>6110543.79</v>
      </c>
      <c r="R101" s="6">
        <v>6</v>
      </c>
      <c r="S101" s="11">
        <v>3.6346338428313988E-3</v>
      </c>
      <c r="T101" s="6">
        <v>99707330.719999999</v>
      </c>
      <c r="U101" s="6">
        <v>14</v>
      </c>
      <c r="V101" s="11">
        <v>8.957311805834537E-3</v>
      </c>
    </row>
    <row r="102" spans="1:49" x14ac:dyDescent="0.25">
      <c r="A102" s="7" t="s">
        <v>54</v>
      </c>
      <c r="B102" s="8">
        <v>28673962.25</v>
      </c>
      <c r="C102" s="8">
        <v>142</v>
      </c>
      <c r="D102" s="10">
        <v>1.5739050941552448E-2</v>
      </c>
      <c r="E102" s="8">
        <v>44010393.420000002</v>
      </c>
      <c r="F102" s="8">
        <v>136</v>
      </c>
      <c r="G102" s="10">
        <v>3.0866124489528211E-2</v>
      </c>
      <c r="H102" s="8">
        <v>49722193.439999975</v>
      </c>
      <c r="I102" s="8">
        <v>246</v>
      </c>
      <c r="J102" s="10">
        <v>3.1059874237496014E-2</v>
      </c>
      <c r="K102" s="8">
        <v>24927722.579999998</v>
      </c>
      <c r="L102" s="8">
        <v>77</v>
      </c>
      <c r="M102" s="10">
        <v>1.2925316078882641E-2</v>
      </c>
      <c r="N102" s="8">
        <v>39653490.549999975</v>
      </c>
      <c r="O102" s="8">
        <v>65</v>
      </c>
      <c r="P102" s="10">
        <v>1.4834488392748594E-2</v>
      </c>
      <c r="Q102" s="8">
        <v>43342423.510000013</v>
      </c>
      <c r="R102" s="8">
        <v>36</v>
      </c>
      <c r="S102" s="10">
        <v>2.578065794693819E-2</v>
      </c>
      <c r="T102" s="8">
        <v>230330185.75000027</v>
      </c>
      <c r="U102" s="8">
        <v>702</v>
      </c>
      <c r="V102" s="10">
        <v>2.0691951907250289E-2</v>
      </c>
    </row>
    <row r="103" spans="1:49" x14ac:dyDescent="0.25">
      <c r="A103" s="5" t="s">
        <v>32</v>
      </c>
      <c r="B103" s="6">
        <v>15314026.600000001</v>
      </c>
      <c r="C103" s="6">
        <v>18</v>
      </c>
      <c r="D103" s="11">
        <v>8.4058227696693459E-3</v>
      </c>
      <c r="E103" s="6">
        <v>6937239.6099999994</v>
      </c>
      <c r="F103" s="6">
        <v>24</v>
      </c>
      <c r="G103" s="11">
        <v>4.8653439512003826E-3</v>
      </c>
      <c r="H103" s="6">
        <v>9164924.5099999998</v>
      </c>
      <c r="I103" s="6">
        <v>26</v>
      </c>
      <c r="J103" s="11">
        <v>5.7250371108476372E-3</v>
      </c>
      <c r="K103" s="6">
        <v>6407704.9500000002</v>
      </c>
      <c r="L103" s="6">
        <v>21</v>
      </c>
      <c r="M103" s="11">
        <v>3.3224700553038207E-3</v>
      </c>
      <c r="N103" s="6">
        <v>14705891.869999999</v>
      </c>
      <c r="O103" s="6">
        <v>34</v>
      </c>
      <c r="P103" s="11">
        <v>5.501517753536858E-3</v>
      </c>
      <c r="Q103" s="6">
        <v>2137878.7300000004</v>
      </c>
      <c r="R103" s="6">
        <v>10</v>
      </c>
      <c r="S103" s="11">
        <v>1.2716390964489614E-3</v>
      </c>
      <c r="T103" s="6">
        <v>54667666.269999988</v>
      </c>
      <c r="U103" s="6">
        <v>133</v>
      </c>
      <c r="V103" s="11">
        <v>4.9111266838825409E-3</v>
      </c>
    </row>
    <row r="104" spans="1:49" s="13" customFormat="1" x14ac:dyDescent="0.25">
      <c r="A104" s="19" t="s">
        <v>29</v>
      </c>
      <c r="B104" s="20">
        <v>7415616.3399999989</v>
      </c>
      <c r="C104" s="20">
        <v>12</v>
      </c>
      <c r="D104" s="21">
        <v>4.0704093253895769E-3</v>
      </c>
      <c r="E104" s="20">
        <v>3906769.8499999996</v>
      </c>
      <c r="F104" s="20">
        <v>11</v>
      </c>
      <c r="G104" s="21">
        <v>2.7399628853859818E-3</v>
      </c>
      <c r="H104" s="20">
        <v>3895113.0300000003</v>
      </c>
      <c r="I104" s="20">
        <v>18</v>
      </c>
      <c r="J104" s="21">
        <v>2.4331533362183895E-3</v>
      </c>
      <c r="K104" s="20">
        <v>7519326.9900000012</v>
      </c>
      <c r="L104" s="20">
        <v>20</v>
      </c>
      <c r="M104" s="21">
        <v>3.898859100919248E-3</v>
      </c>
      <c r="N104" s="20">
        <v>4762304.2899999991</v>
      </c>
      <c r="O104" s="20">
        <v>19</v>
      </c>
      <c r="P104" s="21">
        <v>1.7815921557690427E-3</v>
      </c>
      <c r="Q104" s="20">
        <v>5146321.8899999987</v>
      </c>
      <c r="R104" s="20">
        <v>14</v>
      </c>
      <c r="S104" s="21">
        <v>3.0611016548329232E-3</v>
      </c>
      <c r="T104" s="20">
        <v>32645452.390000001</v>
      </c>
      <c r="U104" s="20">
        <v>94</v>
      </c>
      <c r="V104" s="21">
        <v>2.9327381847270889E-3</v>
      </c>
    </row>
    <row r="105" spans="1:49" x14ac:dyDescent="0.25">
      <c r="A105" s="5" t="s">
        <v>102</v>
      </c>
      <c r="B105" s="6"/>
      <c r="C105" s="6"/>
      <c r="D105" s="11">
        <v>0</v>
      </c>
      <c r="E105" s="6"/>
      <c r="F105" s="6"/>
      <c r="G105" s="11">
        <v>0</v>
      </c>
      <c r="H105" s="6">
        <v>117183.81</v>
      </c>
      <c r="I105" s="6">
        <v>1</v>
      </c>
      <c r="J105" s="11">
        <v>7.3201002398711349E-5</v>
      </c>
      <c r="K105" s="6"/>
      <c r="L105" s="6"/>
      <c r="M105" s="11">
        <v>0</v>
      </c>
      <c r="N105" s="6"/>
      <c r="O105" s="6"/>
      <c r="P105" s="11">
        <v>0</v>
      </c>
      <c r="Q105" s="6"/>
      <c r="R105" s="6"/>
      <c r="S105" s="11">
        <v>0</v>
      </c>
      <c r="T105" s="6">
        <v>117183.81</v>
      </c>
      <c r="U105" s="6">
        <v>1</v>
      </c>
      <c r="V105" s="11">
        <v>1.0527329507128452E-5</v>
      </c>
    </row>
    <row r="106" spans="1:49" s="13" customFormat="1" x14ac:dyDescent="0.25">
      <c r="A106" s="19" t="s">
        <v>46</v>
      </c>
      <c r="B106" s="20">
        <v>2628354.8200000003</v>
      </c>
      <c r="C106" s="20">
        <v>40</v>
      </c>
      <c r="D106" s="21">
        <v>1.4426959917077703E-3</v>
      </c>
      <c r="E106" s="20">
        <v>4475731.6199999992</v>
      </c>
      <c r="F106" s="20">
        <v>45</v>
      </c>
      <c r="G106" s="21">
        <v>3.1389969193471876E-3</v>
      </c>
      <c r="H106" s="20">
        <v>4106580.5700000003</v>
      </c>
      <c r="I106" s="20">
        <v>36</v>
      </c>
      <c r="J106" s="21">
        <v>2.5652503887275166E-3</v>
      </c>
      <c r="K106" s="20">
        <v>10079212.99</v>
      </c>
      <c r="L106" s="20">
        <v>43</v>
      </c>
      <c r="M106" s="21">
        <v>5.2261899699836039E-3</v>
      </c>
      <c r="N106" s="20">
        <v>45813927.590000004</v>
      </c>
      <c r="O106" s="20">
        <v>109</v>
      </c>
      <c r="P106" s="21">
        <v>1.7139126155946441E-2</v>
      </c>
      <c r="Q106" s="20">
        <v>64480753.450000063</v>
      </c>
      <c r="R106" s="20">
        <v>161</v>
      </c>
      <c r="S106" s="21">
        <v>3.8354021631295386E-2</v>
      </c>
      <c r="T106" s="20">
        <v>131584561.03999987</v>
      </c>
      <c r="U106" s="20">
        <v>434</v>
      </c>
      <c r="V106" s="21">
        <v>1.1821035961528607E-2</v>
      </c>
    </row>
    <row r="107" spans="1:49" x14ac:dyDescent="0.25">
      <c r="A107" s="5" t="s">
        <v>56</v>
      </c>
      <c r="B107" s="6">
        <v>3089589.0900000008</v>
      </c>
      <c r="C107" s="6">
        <v>17</v>
      </c>
      <c r="D107" s="11">
        <v>1.6958660840803292E-3</v>
      </c>
      <c r="E107" s="6">
        <v>675587.9</v>
      </c>
      <c r="F107" s="6">
        <v>15</v>
      </c>
      <c r="G107" s="11">
        <v>4.7381490153965855E-4</v>
      </c>
      <c r="H107" s="6">
        <v>1291043.94</v>
      </c>
      <c r="I107" s="6">
        <v>22</v>
      </c>
      <c r="J107" s="11">
        <v>8.0647412427349607E-4</v>
      </c>
      <c r="K107" s="6">
        <v>5286217.3400000008</v>
      </c>
      <c r="L107" s="6">
        <v>25</v>
      </c>
      <c r="M107" s="11">
        <v>2.7409655961106354E-3</v>
      </c>
      <c r="N107" s="6">
        <v>11496794.830000002</v>
      </c>
      <c r="O107" s="6">
        <v>40</v>
      </c>
      <c r="P107" s="11">
        <v>4.3009850354635976E-3</v>
      </c>
      <c r="Q107" s="6">
        <v>1565097.4100000004</v>
      </c>
      <c r="R107" s="6">
        <v>24</v>
      </c>
      <c r="S107" s="11">
        <v>9.3094104374526882E-4</v>
      </c>
      <c r="T107" s="6">
        <v>23404330.510000002</v>
      </c>
      <c r="U107" s="6">
        <v>143</v>
      </c>
      <c r="V107" s="11">
        <v>2.1025523847749083E-3</v>
      </c>
    </row>
    <row r="108" spans="1:49" s="13" customFormat="1" x14ac:dyDescent="0.25">
      <c r="A108" s="19" t="s">
        <v>122</v>
      </c>
      <c r="B108" s="20"/>
      <c r="C108" s="20"/>
      <c r="D108" s="21">
        <v>0</v>
      </c>
      <c r="E108" s="20"/>
      <c r="F108" s="20"/>
      <c r="G108" s="21">
        <v>0</v>
      </c>
      <c r="H108" s="20"/>
      <c r="I108" s="20"/>
      <c r="J108" s="21">
        <v>0</v>
      </c>
      <c r="K108" s="20"/>
      <c r="L108" s="20"/>
      <c r="M108" s="21">
        <v>0</v>
      </c>
      <c r="N108" s="20"/>
      <c r="O108" s="20"/>
      <c r="P108" s="21">
        <v>0</v>
      </c>
      <c r="Q108" s="20">
        <v>731500.30999999994</v>
      </c>
      <c r="R108" s="20">
        <v>2</v>
      </c>
      <c r="S108" s="21">
        <v>4.3510624817364401E-4</v>
      </c>
      <c r="T108" s="20">
        <v>731500.30999999994</v>
      </c>
      <c r="U108" s="20">
        <v>2</v>
      </c>
      <c r="V108" s="21">
        <v>6.5715091512527282E-5</v>
      </c>
    </row>
    <row r="109" spans="1:49" x14ac:dyDescent="0.25">
      <c r="A109" s="5" t="s">
        <v>123</v>
      </c>
      <c r="B109" s="6"/>
      <c r="C109" s="6"/>
      <c r="D109" s="11">
        <v>0</v>
      </c>
      <c r="E109" s="6"/>
      <c r="F109" s="6"/>
      <c r="G109" s="11">
        <v>0</v>
      </c>
      <c r="H109" s="6"/>
      <c r="I109" s="6"/>
      <c r="J109" s="11">
        <v>0</v>
      </c>
      <c r="K109" s="6"/>
      <c r="L109" s="6"/>
      <c r="M109" s="11">
        <v>0</v>
      </c>
      <c r="N109" s="6"/>
      <c r="O109" s="6"/>
      <c r="P109" s="11">
        <v>0</v>
      </c>
      <c r="Q109" s="6">
        <v>9056185.4700000007</v>
      </c>
      <c r="R109" s="6">
        <v>1</v>
      </c>
      <c r="S109" s="11">
        <v>5.3867412340759908E-3</v>
      </c>
      <c r="T109" s="6">
        <v>9056185.4700000007</v>
      </c>
      <c r="U109" s="6">
        <v>1</v>
      </c>
      <c r="V109" s="11">
        <v>8.1357184512398904E-4</v>
      </c>
    </row>
    <row r="110" spans="1:49" s="13" customFormat="1" x14ac:dyDescent="0.25">
      <c r="A110" s="19" t="s">
        <v>124</v>
      </c>
      <c r="B110" s="20"/>
      <c r="C110" s="20"/>
      <c r="D110" s="21">
        <v>0</v>
      </c>
      <c r="E110" s="20"/>
      <c r="F110" s="20"/>
      <c r="G110" s="21">
        <v>0</v>
      </c>
      <c r="H110" s="20"/>
      <c r="I110" s="20"/>
      <c r="J110" s="21">
        <v>0</v>
      </c>
      <c r="K110" s="20"/>
      <c r="L110" s="20"/>
      <c r="M110" s="21">
        <v>0</v>
      </c>
      <c r="N110" s="20"/>
      <c r="O110" s="20"/>
      <c r="P110" s="21">
        <v>0</v>
      </c>
      <c r="Q110" s="20">
        <v>936404.15</v>
      </c>
      <c r="R110" s="20">
        <v>1</v>
      </c>
      <c r="S110" s="21">
        <v>5.5698581519497952E-4</v>
      </c>
      <c r="T110" s="20">
        <v>936404.15</v>
      </c>
      <c r="U110" s="20">
        <v>1</v>
      </c>
      <c r="V110" s="21">
        <v>8.4122841191906447E-5</v>
      </c>
    </row>
    <row r="111" spans="1:49" s="12" customFormat="1" ht="26.25" customHeight="1" x14ac:dyDescent="0.25">
      <c r="A111" s="31" t="s">
        <v>125</v>
      </c>
      <c r="B111" s="32">
        <v>1821835532.2999988</v>
      </c>
      <c r="C111" s="32">
        <v>2333</v>
      </c>
      <c r="D111" s="33">
        <v>1</v>
      </c>
      <c r="E111" s="32">
        <v>1425847726.2000022</v>
      </c>
      <c r="F111" s="32">
        <v>2209</v>
      </c>
      <c r="G111" s="33">
        <v>1</v>
      </c>
      <c r="H111" s="32">
        <v>1600849799.3200014</v>
      </c>
      <c r="I111" s="32">
        <v>2438</v>
      </c>
      <c r="J111" s="33">
        <v>1</v>
      </c>
      <c r="K111" s="32">
        <v>1928596749.8100002</v>
      </c>
      <c r="L111" s="32">
        <v>2867</v>
      </c>
      <c r="M111" s="33">
        <v>1</v>
      </c>
      <c r="N111" s="32">
        <v>2673060876.7999997</v>
      </c>
      <c r="O111" s="32">
        <v>2799</v>
      </c>
      <c r="P111" s="33">
        <v>1</v>
      </c>
      <c r="Q111" s="32">
        <v>1681199277.3499997</v>
      </c>
      <c r="R111" s="32">
        <v>2091</v>
      </c>
      <c r="S111" s="33">
        <v>1</v>
      </c>
      <c r="T111" s="32">
        <v>11131389961.779995</v>
      </c>
      <c r="U111" s="32">
        <v>14737</v>
      </c>
      <c r="V111" s="33">
        <v>1</v>
      </c>
      <c r="AB111" s="15"/>
      <c r="AC111" s="16"/>
      <c r="AD111" s="17"/>
      <c r="AE111" s="18"/>
      <c r="AF111" s="16"/>
      <c r="AG111" s="17"/>
      <c r="AH111" s="18"/>
      <c r="AI111" s="16"/>
      <c r="AJ111" s="17"/>
      <c r="AK111" s="18"/>
      <c r="AL111" s="16"/>
      <c r="AM111" s="17"/>
      <c r="AN111" s="18"/>
      <c r="AO111" s="16"/>
      <c r="AP111" s="17"/>
      <c r="AQ111" s="18"/>
      <c r="AR111" s="16"/>
      <c r="AS111" s="17"/>
      <c r="AT111" s="18"/>
      <c r="AU111" s="16"/>
      <c r="AV111" s="17"/>
      <c r="AW111" s="18"/>
    </row>
  </sheetData>
  <sheetProtection algorithmName="SHA-512" hashValue="Nld/6VdjVWqv5NF3T7G2CiPRx4uJ4x4xVGFHwDPoOtFSkD1WBFcSX1yClAl76TULNthxd2syeqZn+3I8xcRlVg==" saltValue="Hc0zDTQKIHrlq/Tud3VSMA==" spinCount="100000" sheet="1" objects="1" scenarios="1"/>
  <mergeCells count="9">
    <mergeCell ref="T3:V3"/>
    <mergeCell ref="A1:V1"/>
    <mergeCell ref="A2:V2"/>
    <mergeCell ref="B3:D3"/>
    <mergeCell ref="E3:G3"/>
    <mergeCell ref="H3:J3"/>
    <mergeCell ref="K3:M3"/>
    <mergeCell ref="N3:P3"/>
    <mergeCell ref="Q3:S3"/>
  </mergeCells>
  <hyperlinks>
    <hyperlink ref="A3" location="'Summary by Country in USD'!A5" display="SWITCH TO USD"/>
  </hyperlinks>
  <printOptions horizontalCentered="1"/>
  <pageMargins left="0.59055118110236227" right="0.70866141732283472" top="0.54" bottom="0.74803149606299213" header="0.31496062992125984" footer="0.31496062992125984"/>
  <pageSetup paperSize="9" scale="54" fitToHeight="0" orientation="landscape" r:id="rId1"/>
  <headerFooter>
    <oddHeader>&amp;CAFRICAN DEVELOPMENT BANK</oddHeader>
    <oddFooter>&amp;CPROCUREMENT AND FIDUCIARY SERVICES DEPARTMENT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11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baseColWidth="10" defaultColWidth="9.140625" defaultRowHeight="15" x14ac:dyDescent="0.25"/>
  <cols>
    <col min="1" max="1" width="24.42578125" style="9" customWidth="1"/>
    <col min="2" max="2" width="14.7109375" style="2" bestFit="1" customWidth="1"/>
    <col min="3" max="3" width="8.140625" style="2" bestFit="1" customWidth="1"/>
    <col min="4" max="4" width="8.42578125" style="3" bestFit="1" customWidth="1"/>
    <col min="5" max="5" width="14.7109375" style="2" bestFit="1" customWidth="1"/>
    <col min="6" max="6" width="8.140625" style="2" bestFit="1" customWidth="1"/>
    <col min="7" max="7" width="8.42578125" style="3" bestFit="1" customWidth="1"/>
    <col min="8" max="8" width="14.7109375" style="2" bestFit="1" customWidth="1"/>
    <col min="9" max="9" width="8.140625" style="2" bestFit="1" customWidth="1"/>
    <col min="10" max="10" width="8.42578125" style="3" bestFit="1" customWidth="1"/>
    <col min="11" max="11" width="14.7109375" style="2" bestFit="1" customWidth="1"/>
    <col min="12" max="12" width="8.140625" style="2" bestFit="1" customWidth="1"/>
    <col min="13" max="13" width="8.42578125" style="3" bestFit="1" customWidth="1"/>
    <col min="14" max="14" width="14.7109375" style="2" bestFit="1" customWidth="1"/>
    <col min="15" max="15" width="8.140625" style="2" bestFit="1" customWidth="1"/>
    <col min="16" max="16" width="8.42578125" style="3" bestFit="1" customWidth="1"/>
    <col min="17" max="17" width="14.7109375" style="2" bestFit="1" customWidth="1"/>
    <col min="18" max="18" width="8.140625" style="2" bestFit="1" customWidth="1"/>
    <col min="19" max="19" width="8.42578125" style="3" bestFit="1" customWidth="1"/>
    <col min="20" max="20" width="14.7109375" style="2" bestFit="1" customWidth="1"/>
    <col min="21" max="21" width="8.140625" style="2" bestFit="1" customWidth="1"/>
    <col min="22" max="22" width="8.42578125" style="3" bestFit="1" customWidth="1"/>
    <col min="24" max="24" width="13.5703125" customWidth="1"/>
    <col min="26" max="26" width="13.140625" customWidth="1"/>
  </cols>
  <sheetData>
    <row r="1" spans="1:26" ht="41.25" customHeight="1" x14ac:dyDescent="0.25">
      <c r="A1" s="52" t="str">
        <f>'Summary by Country in UAC'!A1:V1</f>
        <v>PROCUREMENT SUMMARY BY COUNTRY FROM 2013 TO 2018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6" ht="18" customHeight="1" x14ac:dyDescent="0.25">
      <c r="A2" s="46" t="str">
        <f>'Summary by Country in UAC'!A2:V2</f>
        <v>(AS AT JANUARY 2019)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6" ht="17.25" customHeight="1" x14ac:dyDescent="0.25">
      <c r="A3" s="38" t="s">
        <v>82</v>
      </c>
      <c r="B3" s="53">
        <f>'Summary by Country in UAC'!B3:D3</f>
        <v>2013</v>
      </c>
      <c r="C3" s="53"/>
      <c r="D3" s="53"/>
      <c r="E3" s="53">
        <f>'Summary by Country in UAC'!E3:G3</f>
        <v>2014</v>
      </c>
      <c r="F3" s="53"/>
      <c r="G3" s="53"/>
      <c r="H3" s="53">
        <f>'Summary by Country in UAC'!H3:J3</f>
        <v>2015</v>
      </c>
      <c r="I3" s="53"/>
      <c r="J3" s="53"/>
      <c r="K3" s="53">
        <f>'Summary by Country in UAC'!K3:M3</f>
        <v>2016</v>
      </c>
      <c r="L3" s="53"/>
      <c r="M3" s="53"/>
      <c r="N3" s="53">
        <f>'Summary by Country in UAC'!N3:P3</f>
        <v>2017</v>
      </c>
      <c r="O3" s="53"/>
      <c r="P3" s="53"/>
      <c r="Q3" s="53">
        <f>'Summary by Country in UAC'!Q3:S3</f>
        <v>2018</v>
      </c>
      <c r="R3" s="53"/>
      <c r="S3" s="53"/>
      <c r="T3" s="54" t="s">
        <v>83</v>
      </c>
      <c r="U3" s="54"/>
      <c r="V3" s="54"/>
    </row>
    <row r="4" spans="1:26" ht="19.5" customHeight="1" x14ac:dyDescent="0.25">
      <c r="A4" s="39" t="str">
        <f>'Summary by Country in UAC'!A4</f>
        <v>Country</v>
      </c>
      <c r="B4" s="40" t="s">
        <v>114</v>
      </c>
      <c r="C4" s="40" t="str">
        <f>'Summary by Country in UAC'!C4</f>
        <v>Number</v>
      </c>
      <c r="D4" s="41" t="str">
        <f>'Summary by Country in UAC'!D4</f>
        <v>% Share</v>
      </c>
      <c r="E4" s="40" t="s">
        <v>114</v>
      </c>
      <c r="F4" s="40" t="str">
        <f>'Summary by Country in UAC'!F4</f>
        <v>Number</v>
      </c>
      <c r="G4" s="41" t="str">
        <f>'Summary by Country in UAC'!G4</f>
        <v>% Share</v>
      </c>
      <c r="H4" s="40" t="s">
        <v>114</v>
      </c>
      <c r="I4" s="40" t="str">
        <f>'Summary by Country in UAC'!I4</f>
        <v>Number</v>
      </c>
      <c r="J4" s="41" t="str">
        <f>'Summary by Country in UAC'!J4</f>
        <v>% Share</v>
      </c>
      <c r="K4" s="40" t="s">
        <v>114</v>
      </c>
      <c r="L4" s="40" t="str">
        <f>'Summary by Country in UAC'!L4</f>
        <v>Number</v>
      </c>
      <c r="M4" s="41" t="str">
        <f>'Summary by Country in UAC'!M4</f>
        <v>% Share</v>
      </c>
      <c r="N4" s="40" t="s">
        <v>114</v>
      </c>
      <c r="O4" s="40" t="str">
        <f>'Summary by Country in UAC'!O4</f>
        <v>Number</v>
      </c>
      <c r="P4" s="41" t="str">
        <f>'Summary by Country in UAC'!P4</f>
        <v>% Share</v>
      </c>
      <c r="Q4" s="40" t="s">
        <v>114</v>
      </c>
      <c r="R4" s="40" t="str">
        <f>'Summary by Country in UAC'!R4</f>
        <v>Number</v>
      </c>
      <c r="S4" s="41" t="str">
        <f>'Summary by Country in UAC'!S4</f>
        <v>% Share</v>
      </c>
      <c r="T4" s="40" t="s">
        <v>114</v>
      </c>
      <c r="U4" s="40" t="str">
        <f>'Summary by Country in UAC'!U4</f>
        <v>Number</v>
      </c>
      <c r="V4" s="41" t="str">
        <f>'Summary by Country in UAC'!V4</f>
        <v>% Share</v>
      </c>
    </row>
    <row r="5" spans="1:26" x14ac:dyDescent="0.25">
      <c r="A5" s="22" t="str">
        <f>'Summary by Country in UAC'!A5</f>
        <v>Algeria</v>
      </c>
      <c r="B5" s="23">
        <f>'Summary by Country in UAC'!B5*$Z$11</f>
        <v>101452.0584616</v>
      </c>
      <c r="C5" s="23">
        <f>'Summary by Country in UAC'!C5</f>
        <v>1</v>
      </c>
      <c r="D5" s="24">
        <f>'Summary by Country in UAC'!D5</f>
        <v>3.6232677884301048E-5</v>
      </c>
      <c r="E5" s="23">
        <f>'Summary by Country in UAC'!E5*$Z$12</f>
        <v>0</v>
      </c>
      <c r="F5" s="23">
        <f>'Summary by Country in UAC'!F5</f>
        <v>0</v>
      </c>
      <c r="G5" s="24">
        <f>'Summary by Country in UAC'!G5</f>
        <v>0</v>
      </c>
      <c r="H5" s="23">
        <f>'Summary by Country in UAC'!H5*$Z$13</f>
        <v>2437912.3117260998</v>
      </c>
      <c r="I5" s="23">
        <f>'Summary by Country in UAC'!I5</f>
        <v>3</v>
      </c>
      <c r="J5" s="24">
        <f>'Summary by Country in UAC'!J5</f>
        <v>1.0511291007530915E-3</v>
      </c>
      <c r="K5" s="23">
        <f>'Summary by Country in UAC'!K5*$Z$14</f>
        <v>1234554.5755160998</v>
      </c>
      <c r="L5" s="23">
        <f>'Summary by Country in UAC'!L5</f>
        <v>7</v>
      </c>
      <c r="M5" s="24">
        <f>'Summary by Country in UAC'!M5</f>
        <v>4.6194497117542555E-4</v>
      </c>
      <c r="N5" s="23">
        <f>'Summary by Country in UAC'!N5*$Z$15</f>
        <v>5739.9395741999997</v>
      </c>
      <c r="O5" s="23">
        <f>'Summary by Country in UAC'!O5</f>
        <v>1</v>
      </c>
      <c r="P5" s="24">
        <f>'Summary by Country in UAC'!P5</f>
        <v>1.597322394359919E-6</v>
      </c>
      <c r="Q5" s="23">
        <f>'Summary by Country in UAC'!Q5*$Z$16</f>
        <v>82282.201112099996</v>
      </c>
      <c r="R5" s="23">
        <f>'Summary by Country in UAC'!R5</f>
        <v>3</v>
      </c>
      <c r="S5" s="24">
        <f>'Summary by Country in UAC'!S5</f>
        <v>3.4366639801958283E-5</v>
      </c>
      <c r="T5" s="23">
        <f>SUM(B5,E5,H5,K5,N5,Q5)</f>
        <v>3861941.0863901</v>
      </c>
      <c r="U5" s="23">
        <f>'Summary by Country in UAC'!U5</f>
        <v>15</v>
      </c>
      <c r="V5" s="24">
        <f>'Summary by Country in UAC'!V5</f>
        <v>2.4270664124392813E-4</v>
      </c>
    </row>
    <row r="6" spans="1:26" x14ac:dyDescent="0.25">
      <c r="A6" s="7" t="str">
        <f>'Summary by Country in UAC'!A6</f>
        <v>Angola</v>
      </c>
      <c r="B6" s="8">
        <f>'Summary by Country in UAC'!B6*$Z$11</f>
        <v>3928991.2482436011</v>
      </c>
      <c r="C6" s="8">
        <f>'Summary by Country in UAC'!C6</f>
        <v>16</v>
      </c>
      <c r="D6" s="10">
        <f>'Summary by Country in UAC'!D6</f>
        <v>1.4032034092411373E-3</v>
      </c>
      <c r="E6" s="8">
        <f>'Summary by Country in UAC'!E6*$Z$12</f>
        <v>1934149.1092000001</v>
      </c>
      <c r="F6" s="8">
        <f>'Summary by Country in UAC'!F6</f>
        <v>20</v>
      </c>
      <c r="G6" s="10">
        <f>'Summary by Country in UAC'!G6</f>
        <v>8.8083808454580406E-4</v>
      </c>
      <c r="H6" s="8">
        <f>'Summary by Country in UAC'!H6*$Z$13</f>
        <v>10908622.869722599</v>
      </c>
      <c r="I6" s="8">
        <f>'Summary by Country in UAC'!I6</f>
        <v>54</v>
      </c>
      <c r="J6" s="10">
        <f>'Summary by Country in UAC'!J6</f>
        <v>4.7033565942278133E-3</v>
      </c>
      <c r="K6" s="8">
        <f>'Summary by Country in UAC'!K6*$Z$14</f>
        <v>18302368.769853294</v>
      </c>
      <c r="L6" s="8">
        <f>'Summary by Country in UAC'!L6</f>
        <v>69</v>
      </c>
      <c r="M6" s="10">
        <f>'Summary by Country in UAC'!M6</f>
        <v>6.8483705633648854E-3</v>
      </c>
      <c r="N6" s="8">
        <f>'Summary by Country in UAC'!N6*$Z$15</f>
        <v>13054683.637827002</v>
      </c>
      <c r="O6" s="8">
        <f>'Summary by Country in UAC'!O6</f>
        <v>64</v>
      </c>
      <c r="P6" s="10">
        <f>'Summary by Country in UAC'!P6</f>
        <v>3.6328846769944248E-3</v>
      </c>
      <c r="Q6" s="8">
        <f>'Summary by Country in UAC'!Q6*$Z$16</f>
        <v>3680190.4902575999</v>
      </c>
      <c r="R6" s="8">
        <f>'Summary by Country in UAC'!R6</f>
        <v>19</v>
      </c>
      <c r="S6" s="10">
        <f>'Summary by Country in UAC'!S6</f>
        <v>1.5370976866426623E-3</v>
      </c>
      <c r="T6" s="8">
        <f>SUM(B6,E6,H6,K6,N6,Q6)</f>
        <v>51809006.125104092</v>
      </c>
      <c r="U6" s="8">
        <f>'Summary by Country in UAC'!U6</f>
        <v>242</v>
      </c>
      <c r="V6" s="10">
        <f>'Summary by Country in UAC'!V6</f>
        <v>3.3099683890787232E-3</v>
      </c>
    </row>
    <row r="7" spans="1:26" x14ac:dyDescent="0.25">
      <c r="A7" s="5" t="str">
        <f>'Summary by Country in UAC'!A7</f>
        <v>Australia</v>
      </c>
      <c r="B7" s="6">
        <f>'Summary by Country in UAC'!B7*$Z$11</f>
        <v>783462.79827200004</v>
      </c>
      <c r="C7" s="6">
        <f>'Summary by Country in UAC'!C7</f>
        <v>1</v>
      </c>
      <c r="D7" s="11">
        <f>'Summary by Country in UAC'!D7</f>
        <v>2.7980659667804655E-4</v>
      </c>
      <c r="E7" s="6">
        <f>'Summary by Country in UAC'!E7*$Z$12</f>
        <v>3846953.4796000007</v>
      </c>
      <c r="F7" s="6">
        <f>'Summary by Country in UAC'!F7</f>
        <v>2</v>
      </c>
      <c r="G7" s="11">
        <f>'Summary by Country in UAC'!G7</f>
        <v>1.7519554817101172E-3</v>
      </c>
      <c r="H7" s="6">
        <f>'Summary by Country in UAC'!H7*$Z$13</f>
        <v>3274336.0121273999</v>
      </c>
      <c r="I7" s="6">
        <f>'Summary by Country in UAC'!I7</f>
        <v>3</v>
      </c>
      <c r="J7" s="11">
        <f>'Summary by Country in UAC'!J7</f>
        <v>1.4117611414637373E-3</v>
      </c>
      <c r="K7" s="6">
        <f>'Summary by Country in UAC'!K7*$Z$14</f>
        <v>2345303.3352075</v>
      </c>
      <c r="L7" s="6">
        <f>'Summary by Country in UAC'!L7</f>
        <v>5</v>
      </c>
      <c r="M7" s="11">
        <f>'Summary by Country in UAC'!M7</f>
        <v>8.7756434836195642E-4</v>
      </c>
      <c r="N7" s="6">
        <f>'Summary by Country in UAC'!N7*$Z$15</f>
        <v>2375840.0955158998</v>
      </c>
      <c r="O7" s="6">
        <f>'Summary by Country in UAC'!O7</f>
        <v>4</v>
      </c>
      <c r="P7" s="11">
        <f>'Summary by Country in UAC'!P7</f>
        <v>6.6115375274045096E-4</v>
      </c>
      <c r="Q7" s="6">
        <f>'Summary by Country in UAC'!Q7*$Z$16</f>
        <v>694958.09409659985</v>
      </c>
      <c r="R7" s="6">
        <f>'Summary by Country in UAC'!R7</f>
        <v>2</v>
      </c>
      <c r="S7" s="11">
        <f>'Summary by Country in UAC'!S7</f>
        <v>2.9026173552084415E-4</v>
      </c>
      <c r="T7" s="6">
        <f t="shared" ref="T7:T70" si="0">SUM(B7,E7,H7,K7,N7,Q7)</f>
        <v>13320853.814819399</v>
      </c>
      <c r="U7" s="6">
        <f>'Summary by Country in UAC'!U7</f>
        <v>17</v>
      </c>
      <c r="V7" s="11">
        <f>'Summary by Country in UAC'!V7</f>
        <v>8.278894829524383E-4</v>
      </c>
    </row>
    <row r="8" spans="1:26" x14ac:dyDescent="0.25">
      <c r="A8" s="7" t="str">
        <f>'Summary by Country in UAC'!A8</f>
        <v>Austria</v>
      </c>
      <c r="B8" s="8">
        <f>'Summary by Country in UAC'!B8*$Z$11</f>
        <v>2046239.1810784</v>
      </c>
      <c r="C8" s="8">
        <f>'Summary by Country in UAC'!C8</f>
        <v>1</v>
      </c>
      <c r="D8" s="10">
        <f>'Summary by Country in UAC'!D8</f>
        <v>7.3079567084695667E-4</v>
      </c>
      <c r="E8" s="8">
        <f>'Summary by Country in UAC'!E8*$Z$12</f>
        <v>0</v>
      </c>
      <c r="F8" s="8">
        <f>'Summary by Country in UAC'!F8</f>
        <v>0</v>
      </c>
      <c r="G8" s="10">
        <f>'Summary by Country in UAC'!G8</f>
        <v>0</v>
      </c>
      <c r="H8" s="8">
        <f>'Summary by Country in UAC'!H8*$Z$13</f>
        <v>453200.1698135999</v>
      </c>
      <c r="I8" s="8">
        <f>'Summary by Country in UAC'!I8</f>
        <v>7</v>
      </c>
      <c r="J8" s="10">
        <f>'Summary by Country in UAC'!J8</f>
        <v>1.9540156742554657E-4</v>
      </c>
      <c r="K8" s="8">
        <f>'Summary by Country in UAC'!K8*$Z$14</f>
        <v>453921.04021409992</v>
      </c>
      <c r="L8" s="8">
        <f>'Summary by Country in UAC'!L8</f>
        <v>1</v>
      </c>
      <c r="M8" s="10">
        <f>'Summary by Country in UAC'!M8</f>
        <v>1.6984793219851225E-4</v>
      </c>
      <c r="N8" s="8">
        <f>'Summary by Country in UAC'!N8*$Z$15</f>
        <v>589265.34457049996</v>
      </c>
      <c r="O8" s="8">
        <f>'Summary by Country in UAC'!O8</f>
        <v>1</v>
      </c>
      <c r="P8" s="10">
        <f>'Summary by Country in UAC'!P8</f>
        <v>1.6398199300449244E-4</v>
      </c>
      <c r="Q8" s="8">
        <f>'Summary by Country in UAC'!Q8*$Z$16</f>
        <v>0</v>
      </c>
      <c r="R8" s="8">
        <f>'Summary by Country in UAC'!R8</f>
        <v>0</v>
      </c>
      <c r="S8" s="10">
        <f>'Summary by Country in UAC'!S8</f>
        <v>0</v>
      </c>
      <c r="T8" s="8">
        <f t="shared" si="0"/>
        <v>3542625.7356765997</v>
      </c>
      <c r="U8" s="8">
        <f>'Summary by Country in UAC'!U8</f>
        <v>10</v>
      </c>
      <c r="V8" s="10">
        <f>'Summary by Country in UAC'!V8</f>
        <v>2.1651385031655167E-4</v>
      </c>
      <c r="X8" s="51" t="s">
        <v>107</v>
      </c>
      <c r="Y8" s="51"/>
      <c r="Z8" s="51"/>
    </row>
    <row r="9" spans="1:26" x14ac:dyDescent="0.25">
      <c r="A9" s="5" t="str">
        <f>'Summary by Country in UAC'!A9</f>
        <v>Barbados</v>
      </c>
      <c r="B9" s="6">
        <f>'Summary by Country in UAC'!B9*$Z$11</f>
        <v>0</v>
      </c>
      <c r="C9" s="6">
        <f>'Summary by Country in UAC'!C9</f>
        <v>0</v>
      </c>
      <c r="D9" s="11">
        <f>'Summary by Country in UAC'!D9</f>
        <v>0</v>
      </c>
      <c r="E9" s="6">
        <f>'Summary by Country in UAC'!E9*$Z$12</f>
        <v>933277.42200000014</v>
      </c>
      <c r="F9" s="6">
        <f>'Summary by Country in UAC'!F9</f>
        <v>3</v>
      </c>
      <c r="G9" s="11">
        <f>'Summary by Country in UAC'!G9</f>
        <v>4.2502736362676197E-4</v>
      </c>
      <c r="H9" s="6">
        <f>'Summary by Country in UAC'!H9*$Z$13</f>
        <v>0</v>
      </c>
      <c r="I9" s="6">
        <f>'Summary by Country in UAC'!I9</f>
        <v>0</v>
      </c>
      <c r="J9" s="11">
        <f>'Summary by Country in UAC'!J9</f>
        <v>0</v>
      </c>
      <c r="K9" s="6">
        <f>'Summary by Country in UAC'!K9*$Z$14</f>
        <v>0</v>
      </c>
      <c r="L9" s="6">
        <f>'Summary by Country in UAC'!L9</f>
        <v>0</v>
      </c>
      <c r="M9" s="11">
        <f>'Summary by Country in UAC'!M9</f>
        <v>0</v>
      </c>
      <c r="N9" s="6">
        <f>'Summary by Country in UAC'!N9*$Z$15</f>
        <v>0</v>
      </c>
      <c r="O9" s="6">
        <f>'Summary by Country in UAC'!O9</f>
        <v>0</v>
      </c>
      <c r="P9" s="11">
        <f>'Summary by Country in UAC'!P9</f>
        <v>0</v>
      </c>
      <c r="Q9" s="6">
        <f>'Summary by Country in UAC'!Q9*$Z$16</f>
        <v>0</v>
      </c>
      <c r="R9" s="6">
        <f>'Summary by Country in UAC'!R9</f>
        <v>0</v>
      </c>
      <c r="S9" s="11">
        <f>'Summary by Country in UAC'!S9</f>
        <v>0</v>
      </c>
      <c r="T9" s="6">
        <f t="shared" si="0"/>
        <v>933277.42200000014</v>
      </c>
      <c r="U9" s="6">
        <f>'Summary by Country in UAC'!U9</f>
        <v>3</v>
      </c>
      <c r="V9" s="11">
        <f>'Summary by Country in UAC'!V9</f>
        <v>5.4442823589938454E-5</v>
      </c>
      <c r="X9" s="48" t="s">
        <v>106</v>
      </c>
      <c r="Y9" s="49"/>
      <c r="Z9" s="50"/>
    </row>
    <row r="10" spans="1:26" x14ac:dyDescent="0.25">
      <c r="A10" s="7" t="str">
        <f>'Summary by Country in UAC'!A10</f>
        <v>Belgium</v>
      </c>
      <c r="B10" s="8">
        <f>'Summary by Country in UAC'!B10*$Z$11</f>
        <v>36511544.952836797</v>
      </c>
      <c r="C10" s="8">
        <f>'Summary by Country in UAC'!C10</f>
        <v>8</v>
      </c>
      <c r="D10" s="10">
        <f>'Summary by Country in UAC'!D10</f>
        <v>1.3039765455671268E-2</v>
      </c>
      <c r="E10" s="8">
        <f>'Summary by Country in UAC'!E10*$Z$12</f>
        <v>10043690.010200001</v>
      </c>
      <c r="F10" s="8">
        <f>'Summary by Country in UAC'!F10</f>
        <v>10</v>
      </c>
      <c r="G10" s="10">
        <f>'Summary by Country in UAC'!G10</f>
        <v>4.5740344569481636E-3</v>
      </c>
      <c r="H10" s="8">
        <f>'Summary by Country in UAC'!H10*$Z$13</f>
        <v>6349349.3806467997</v>
      </c>
      <c r="I10" s="8">
        <f>'Summary by Country in UAC'!I10</f>
        <v>15</v>
      </c>
      <c r="J10" s="10">
        <f>'Summary by Country in UAC'!J10</f>
        <v>2.7375824276965601E-3</v>
      </c>
      <c r="K10" s="8">
        <f>'Summary by Country in UAC'!K10*$Z$14</f>
        <v>19207733.830191899</v>
      </c>
      <c r="L10" s="8">
        <f>'Summary by Country in UAC'!L10</f>
        <v>13</v>
      </c>
      <c r="M10" s="10">
        <f>'Summary by Country in UAC'!M10</f>
        <v>7.1871395777087952E-3</v>
      </c>
      <c r="N10" s="8">
        <f>'Summary by Country in UAC'!N10*$Z$15</f>
        <v>48117177.134090997</v>
      </c>
      <c r="O10" s="8">
        <f>'Summary by Country in UAC'!O10</f>
        <v>23</v>
      </c>
      <c r="P10" s="10">
        <f>'Summary by Country in UAC'!P10</f>
        <v>1.3390148728243135E-2</v>
      </c>
      <c r="Q10" s="8">
        <f>'Summary by Country in UAC'!Q10*$Z$16</f>
        <v>14633289.945372298</v>
      </c>
      <c r="R10" s="8">
        <f>'Summary by Country in UAC'!R10</f>
        <v>11</v>
      </c>
      <c r="S10" s="10">
        <f>'Summary by Country in UAC'!S10</f>
        <v>6.1118564874691247E-3</v>
      </c>
      <c r="T10" s="8">
        <f t="shared" si="0"/>
        <v>134862785.25333881</v>
      </c>
      <c r="U10" s="8">
        <f>'Summary by Country in UAC'!U10</f>
        <v>80</v>
      </c>
      <c r="V10" s="10">
        <f>'Summary by Country in UAC'!V10</f>
        <v>8.4975612852282445E-3</v>
      </c>
      <c r="X10" s="28"/>
      <c r="Y10" s="29" t="s">
        <v>1</v>
      </c>
      <c r="Z10" s="29" t="s">
        <v>80</v>
      </c>
    </row>
    <row r="11" spans="1:26" x14ac:dyDescent="0.25">
      <c r="A11" s="5" t="str">
        <f>'Summary by Country in UAC'!A11</f>
        <v>Benin</v>
      </c>
      <c r="B11" s="6">
        <f>'Summary by Country in UAC'!B11*$Z$11</f>
        <v>48494867.942906</v>
      </c>
      <c r="C11" s="6">
        <f>'Summary by Country in UAC'!C11</f>
        <v>55</v>
      </c>
      <c r="D11" s="11">
        <f>'Summary by Country in UAC'!D11</f>
        <v>1.7319500026528285E-2</v>
      </c>
      <c r="E11" s="6">
        <f>'Summary by Country in UAC'!E11*$Z$12</f>
        <v>11577305.509000001</v>
      </c>
      <c r="F11" s="6">
        <f>'Summary by Country in UAC'!F11</f>
        <v>57</v>
      </c>
      <c r="G11" s="11">
        <f>'Summary by Country in UAC'!G11</f>
        <v>5.2724640309490499E-3</v>
      </c>
      <c r="H11" s="6">
        <f>'Summary by Country in UAC'!H11*$Z$13</f>
        <v>21628595.291082993</v>
      </c>
      <c r="I11" s="6">
        <f>'Summary by Country in UAC'!I11</f>
        <v>115</v>
      </c>
      <c r="J11" s="11">
        <f>'Summary by Country in UAC'!J11</f>
        <v>9.3253747517982252E-3</v>
      </c>
      <c r="K11" s="6">
        <f>'Summary by Country in UAC'!K11*$Z$14</f>
        <v>9637023.6440244038</v>
      </c>
      <c r="L11" s="6">
        <f>'Summary by Country in UAC'!L11</f>
        <v>63</v>
      </c>
      <c r="M11" s="11">
        <f>'Summary by Country in UAC'!M11</f>
        <v>3.6059763559619902E-3</v>
      </c>
      <c r="N11" s="6">
        <f>'Summary by Country in UAC'!N11*$Z$15</f>
        <v>34517038.454846993</v>
      </c>
      <c r="O11" s="6">
        <f>'Summary by Country in UAC'!O11</f>
        <v>82</v>
      </c>
      <c r="P11" s="11">
        <f>'Summary by Country in UAC'!P11</f>
        <v>9.6054736810698878E-3</v>
      </c>
      <c r="Q11" s="6">
        <f>'Summary by Country in UAC'!Q11*$Z$16</f>
        <v>41427821.631599702</v>
      </c>
      <c r="R11" s="6">
        <f>'Summary by Country in UAC'!R11</f>
        <v>94</v>
      </c>
      <c r="S11" s="11">
        <f>'Summary by Country in UAC'!S11</f>
        <v>1.7303074110198977E-2</v>
      </c>
      <c r="T11" s="6">
        <f t="shared" si="0"/>
        <v>167282652.47346011</v>
      </c>
      <c r="U11" s="6">
        <f>'Summary by Country in UAC'!U11</f>
        <v>466</v>
      </c>
      <c r="V11" s="11">
        <f>'Summary by Country in UAC'!V11</f>
        <v>1.039582136348906E-2</v>
      </c>
      <c r="X11" s="29" t="s">
        <v>108</v>
      </c>
      <c r="Y11" s="29">
        <v>1</v>
      </c>
      <c r="Z11" s="30">
        <v>1.5369200000000001</v>
      </c>
    </row>
    <row r="12" spans="1:26" x14ac:dyDescent="0.25">
      <c r="A12" s="7" t="str">
        <f>'Summary by Country in UAC'!A12</f>
        <v>Bermuda</v>
      </c>
      <c r="B12" s="8">
        <f>'Summary by Country in UAC'!B12*$Z$11</f>
        <v>0</v>
      </c>
      <c r="C12" s="8">
        <f>'Summary by Country in UAC'!C12</f>
        <v>0</v>
      </c>
      <c r="D12" s="10">
        <f>'Summary by Country in UAC'!D12</f>
        <v>0</v>
      </c>
      <c r="E12" s="8">
        <f>'Summary by Country in UAC'!E12*$Z$12</f>
        <v>0</v>
      </c>
      <c r="F12" s="8">
        <f>'Summary by Country in UAC'!F12</f>
        <v>0</v>
      </c>
      <c r="G12" s="10">
        <f>'Summary by Country in UAC'!G12</f>
        <v>0</v>
      </c>
      <c r="H12" s="8">
        <f>'Summary by Country in UAC'!H12*$Z$13</f>
        <v>0</v>
      </c>
      <c r="I12" s="8">
        <f>'Summary by Country in UAC'!I12</f>
        <v>0</v>
      </c>
      <c r="J12" s="10">
        <f>'Summary by Country in UAC'!J12</f>
        <v>0</v>
      </c>
      <c r="K12" s="8">
        <f>'Summary by Country in UAC'!K12*$Z$14</f>
        <v>0</v>
      </c>
      <c r="L12" s="8">
        <f>'Summary by Country in UAC'!L12</f>
        <v>0</v>
      </c>
      <c r="M12" s="10">
        <f>'Summary by Country in UAC'!M12</f>
        <v>0</v>
      </c>
      <c r="N12" s="8">
        <f>'Summary by Country in UAC'!N12*$Z$15</f>
        <v>569090.36586870009</v>
      </c>
      <c r="O12" s="8">
        <f>'Summary by Country in UAC'!O12</f>
        <v>1</v>
      </c>
      <c r="P12" s="10">
        <f>'Summary by Country in UAC'!P12</f>
        <v>1.5836765771933207E-4</v>
      </c>
      <c r="Q12" s="8">
        <f>'Summary by Country in UAC'!Q12*$Z$16</f>
        <v>0</v>
      </c>
      <c r="R12" s="8">
        <f>'Summary by Country in UAC'!R12</f>
        <v>0</v>
      </c>
      <c r="S12" s="10">
        <f>'Summary by Country in UAC'!S12</f>
        <v>0</v>
      </c>
      <c r="T12" s="8">
        <f t="shared" si="0"/>
        <v>569090.36586870009</v>
      </c>
      <c r="U12" s="8">
        <f>'Summary by Country in UAC'!U12</f>
        <v>1</v>
      </c>
      <c r="V12" s="10">
        <f>'Summary by Country in UAC'!V12</f>
        <v>3.802996673852102E-5</v>
      </c>
      <c r="X12" s="29" t="s">
        <v>109</v>
      </c>
      <c r="Y12" s="29">
        <v>1</v>
      </c>
      <c r="Z12" s="30">
        <v>1.54</v>
      </c>
    </row>
    <row r="13" spans="1:26" x14ac:dyDescent="0.25">
      <c r="A13" s="5" t="str">
        <f>'Summary by Country in UAC'!A13</f>
        <v>Bosnia Herzegov</v>
      </c>
      <c r="B13" s="6">
        <f>'Summary by Country in UAC'!B13*$Z$11</f>
        <v>0</v>
      </c>
      <c r="C13" s="6">
        <f>'Summary by Country in UAC'!C13</f>
        <v>0</v>
      </c>
      <c r="D13" s="11">
        <f>'Summary by Country in UAC'!D13</f>
        <v>0</v>
      </c>
      <c r="E13" s="6">
        <f>'Summary by Country in UAC'!E13*$Z$12</f>
        <v>0</v>
      </c>
      <c r="F13" s="6">
        <f>'Summary by Country in UAC'!F13</f>
        <v>0</v>
      </c>
      <c r="G13" s="11">
        <f>'Summary by Country in UAC'!G13</f>
        <v>0</v>
      </c>
      <c r="H13" s="6">
        <f>'Summary by Country in UAC'!H13*$Z$13</f>
        <v>0</v>
      </c>
      <c r="I13" s="6">
        <f>'Summary by Country in UAC'!I13</f>
        <v>0</v>
      </c>
      <c r="J13" s="11">
        <f>'Summary by Country in UAC'!J13</f>
        <v>0</v>
      </c>
      <c r="K13" s="6">
        <f>'Summary by Country in UAC'!K13*$Z$14</f>
        <v>41160935.883063599</v>
      </c>
      <c r="L13" s="6">
        <f>'Summary by Country in UAC'!L13</f>
        <v>2</v>
      </c>
      <c r="M13" s="11">
        <f>'Summary by Country in UAC'!M13</f>
        <v>1.5401576987478745E-2</v>
      </c>
      <c r="N13" s="6">
        <f>'Summary by Country in UAC'!N13*$Z$15</f>
        <v>53289966.304715395</v>
      </c>
      <c r="O13" s="6">
        <f>'Summary by Country in UAC'!O13</f>
        <v>2</v>
      </c>
      <c r="P13" s="11">
        <f>'Summary by Country in UAC'!P13</f>
        <v>1.482964332164962E-2</v>
      </c>
      <c r="Q13" s="6">
        <f>'Summary by Country in UAC'!Q13*$Z$16</f>
        <v>0</v>
      </c>
      <c r="R13" s="6">
        <f>'Summary by Country in UAC'!R13</f>
        <v>0</v>
      </c>
      <c r="S13" s="11">
        <f>'Summary by Country in UAC'!S13</f>
        <v>0</v>
      </c>
      <c r="T13" s="6">
        <f t="shared" si="0"/>
        <v>94450902.187778994</v>
      </c>
      <c r="U13" s="6">
        <f>'Summary by Country in UAC'!U13</f>
        <v>4</v>
      </c>
      <c r="V13" s="11">
        <f>'Summary by Country in UAC'!V13</f>
        <v>6.2295877638008264E-3</v>
      </c>
      <c r="X13" s="29" t="s">
        <v>110</v>
      </c>
      <c r="Y13" s="29">
        <v>1</v>
      </c>
      <c r="Z13" s="30">
        <v>1.4488099999999999</v>
      </c>
    </row>
    <row r="14" spans="1:26" x14ac:dyDescent="0.25">
      <c r="A14" s="7" t="str">
        <f>'Summary by Country in UAC'!A14</f>
        <v>Botswana</v>
      </c>
      <c r="B14" s="8">
        <f>'Summary by Country in UAC'!B14*$Z$11</f>
        <v>2190916.9301096001</v>
      </c>
      <c r="C14" s="8">
        <f>'Summary by Country in UAC'!C14</f>
        <v>12</v>
      </c>
      <c r="D14" s="10">
        <f>'Summary by Country in UAC'!D14</f>
        <v>7.8246601009056456E-4</v>
      </c>
      <c r="E14" s="8">
        <f>'Summary by Country in UAC'!E14*$Z$12</f>
        <v>12167586.122999998</v>
      </c>
      <c r="F14" s="8">
        <f>'Summary by Country in UAC'!F14</f>
        <v>14</v>
      </c>
      <c r="G14" s="10">
        <f>'Summary by Country in UAC'!G14</f>
        <v>5.5412859345484759E-3</v>
      </c>
      <c r="H14" s="8">
        <f>'Summary by Country in UAC'!H14*$Z$13</f>
        <v>4120612.373909899</v>
      </c>
      <c r="I14" s="8">
        <f>'Summary by Country in UAC'!I14</f>
        <v>12</v>
      </c>
      <c r="J14" s="10">
        <f>'Summary by Country in UAC'!J14</f>
        <v>1.7766412509206755E-3</v>
      </c>
      <c r="K14" s="8">
        <f>'Summary by Country in UAC'!K14*$Z$14</f>
        <v>16408698.357483899</v>
      </c>
      <c r="L14" s="8">
        <f>'Summary by Country in UAC'!L14</f>
        <v>3</v>
      </c>
      <c r="M14" s="10">
        <f>'Summary by Country in UAC'!M14</f>
        <v>6.1397979806647298E-3</v>
      </c>
      <c r="N14" s="8">
        <f>'Summary by Country in UAC'!N14*$Z$15</f>
        <v>0</v>
      </c>
      <c r="O14" s="8">
        <f>'Summary by Country in UAC'!O14</f>
        <v>0</v>
      </c>
      <c r="P14" s="10">
        <f>'Summary by Country in UAC'!P14</f>
        <v>0</v>
      </c>
      <c r="Q14" s="8">
        <f>'Summary by Country in UAC'!Q14*$Z$16</f>
        <v>2486587.2473762999</v>
      </c>
      <c r="R14" s="8">
        <f>'Summary by Country in UAC'!R14</f>
        <v>2</v>
      </c>
      <c r="S14" s="10">
        <f>'Summary by Country in UAC'!S14</f>
        <v>1.0385678447067889E-3</v>
      </c>
      <c r="T14" s="8">
        <f t="shared" si="0"/>
        <v>37374401.031879693</v>
      </c>
      <c r="U14" s="8">
        <f>'Summary by Country in UAC'!U14</f>
        <v>43</v>
      </c>
      <c r="V14" s="10">
        <f>'Summary by Country in UAC'!V14</f>
        <v>2.3139899103742393E-3</v>
      </c>
      <c r="X14" s="29" t="s">
        <v>111</v>
      </c>
      <c r="Y14" s="29">
        <v>1</v>
      </c>
      <c r="Z14" s="30">
        <v>1.3857299999999999</v>
      </c>
    </row>
    <row r="15" spans="1:26" x14ac:dyDescent="0.25">
      <c r="A15" s="5" t="str">
        <f>'Summary by Country in UAC'!A15</f>
        <v>Brazil</v>
      </c>
      <c r="B15" s="6">
        <f>'Summary by Country in UAC'!B15*$Z$11</f>
        <v>210695.22547920002</v>
      </c>
      <c r="C15" s="6">
        <f>'Summary by Country in UAC'!C15</f>
        <v>1</v>
      </c>
      <c r="D15" s="11">
        <f>'Summary by Country in UAC'!D15</f>
        <v>7.5247879168834731E-5</v>
      </c>
      <c r="E15" s="6">
        <f>'Summary by Country in UAC'!E15*$Z$12</f>
        <v>0</v>
      </c>
      <c r="F15" s="6">
        <f>'Summary by Country in UAC'!F15</f>
        <v>0</v>
      </c>
      <c r="G15" s="11">
        <f>'Summary by Country in UAC'!G15</f>
        <v>0</v>
      </c>
      <c r="H15" s="6">
        <f>'Summary by Country in UAC'!H15*$Z$13</f>
        <v>40841.099102100001</v>
      </c>
      <c r="I15" s="6">
        <f>'Summary by Country in UAC'!I15</f>
        <v>1</v>
      </c>
      <c r="J15" s="11">
        <f>'Summary by Country in UAC'!J15</f>
        <v>1.7609028662135647E-5</v>
      </c>
      <c r="K15" s="6">
        <f>'Summary by Country in UAC'!K15*$Z$14</f>
        <v>247562.21651759997</v>
      </c>
      <c r="L15" s="6">
        <f>'Summary by Country in UAC'!L15</f>
        <v>3</v>
      </c>
      <c r="M15" s="11">
        <f>'Summary by Country in UAC'!M15</f>
        <v>9.2632697850185736E-5</v>
      </c>
      <c r="N15" s="6">
        <f>'Summary by Country in UAC'!N15*$Z$15</f>
        <v>132312.01022910001</v>
      </c>
      <c r="O15" s="6">
        <f>'Summary by Country in UAC'!O15</f>
        <v>2</v>
      </c>
      <c r="P15" s="11">
        <f>'Summary by Country in UAC'!P15</f>
        <v>3.682006304241908E-5</v>
      </c>
      <c r="Q15" s="6">
        <f>'Summary by Country in UAC'!Q15*$Z$16</f>
        <v>929834.37209609989</v>
      </c>
      <c r="R15" s="6">
        <f>'Summary by Country in UAC'!R15</f>
        <v>1</v>
      </c>
      <c r="S15" s="11">
        <f>'Summary by Country in UAC'!S15</f>
        <v>3.8836203345813915E-4</v>
      </c>
      <c r="T15" s="6">
        <f t="shared" si="0"/>
        <v>1561244.9234241</v>
      </c>
      <c r="U15" s="6">
        <f>'Summary by Country in UAC'!U15</f>
        <v>8</v>
      </c>
      <c r="V15" s="11">
        <f>'Summary by Country in UAC'!V15</f>
        <v>9.8394363485659303E-5</v>
      </c>
      <c r="X15" s="29" t="s">
        <v>112</v>
      </c>
      <c r="Y15" s="29">
        <v>1</v>
      </c>
      <c r="Z15" s="30">
        <v>1.34433</v>
      </c>
    </row>
    <row r="16" spans="1:26" x14ac:dyDescent="0.25">
      <c r="A16" s="7" t="str">
        <f>'Summary by Country in UAC'!A16</f>
        <v>Bulgaria</v>
      </c>
      <c r="B16" s="8">
        <f>'Summary by Country in UAC'!B16*$Z$11</f>
        <v>0</v>
      </c>
      <c r="C16" s="8">
        <f>'Summary by Country in UAC'!C16</f>
        <v>0</v>
      </c>
      <c r="D16" s="10">
        <f>'Summary by Country in UAC'!D16</f>
        <v>0</v>
      </c>
      <c r="E16" s="8">
        <f>'Summary by Country in UAC'!E16*$Z$12</f>
        <v>0</v>
      </c>
      <c r="F16" s="8">
        <f>'Summary by Country in UAC'!F16</f>
        <v>0</v>
      </c>
      <c r="G16" s="10">
        <f>'Summary by Country in UAC'!G16</f>
        <v>0</v>
      </c>
      <c r="H16" s="8">
        <f>'Summary by Country in UAC'!H16*$Z$13</f>
        <v>341926.46200240002</v>
      </c>
      <c r="I16" s="8">
        <f>'Summary by Country in UAC'!I16</f>
        <v>1</v>
      </c>
      <c r="J16" s="10">
        <f>'Summary by Country in UAC'!J16</f>
        <v>1.4742484903970923E-4</v>
      </c>
      <c r="K16" s="8">
        <f>'Summary by Country in UAC'!K16*$Z$14</f>
        <v>0</v>
      </c>
      <c r="L16" s="8">
        <f>'Summary by Country in UAC'!L16</f>
        <v>0</v>
      </c>
      <c r="M16" s="10">
        <f>'Summary by Country in UAC'!M16</f>
        <v>0</v>
      </c>
      <c r="N16" s="8">
        <f>'Summary by Country in UAC'!N16*$Z$15</f>
        <v>0</v>
      </c>
      <c r="O16" s="8">
        <f>'Summary by Country in UAC'!O16</f>
        <v>0</v>
      </c>
      <c r="P16" s="10">
        <f>'Summary by Country in UAC'!P16</f>
        <v>0</v>
      </c>
      <c r="Q16" s="8">
        <f>'Summary by Country in UAC'!Q16*$Z$16</f>
        <v>0</v>
      </c>
      <c r="R16" s="8">
        <f>'Summary by Country in UAC'!R16</f>
        <v>0</v>
      </c>
      <c r="S16" s="10">
        <f>'Summary by Country in UAC'!S16</f>
        <v>0</v>
      </c>
      <c r="T16" s="8">
        <f t="shared" si="0"/>
        <v>341926.46200240002</v>
      </c>
      <c r="U16" s="8">
        <f>'Summary by Country in UAC'!U16</f>
        <v>1</v>
      </c>
      <c r="V16" s="10">
        <f>'Summary by Country in UAC'!V16</f>
        <v>2.1201758343776591E-5</v>
      </c>
      <c r="X16" s="29" t="s">
        <v>121</v>
      </c>
      <c r="Y16" s="29">
        <v>1</v>
      </c>
      <c r="Z16" s="30">
        <v>1.4241299999999999</v>
      </c>
    </row>
    <row r="17" spans="1:22" x14ac:dyDescent="0.25">
      <c r="A17" s="5" t="str">
        <f>'Summary by Country in UAC'!A17</f>
        <v>Burkina Faso</v>
      </c>
      <c r="B17" s="6">
        <f>'Summary by Country in UAC'!B17*$Z$11</f>
        <v>25790640.765766799</v>
      </c>
      <c r="C17" s="6">
        <f>'Summary by Country in UAC'!C17</f>
        <v>85</v>
      </c>
      <c r="D17" s="11">
        <f>'Summary by Country in UAC'!D17</f>
        <v>9.2108922526145699E-3</v>
      </c>
      <c r="E17" s="6">
        <f>'Summary by Country in UAC'!E17*$Z$12</f>
        <v>15660012.907000005</v>
      </c>
      <c r="F17" s="6">
        <f>'Summary by Country in UAC'!F17</f>
        <v>42</v>
      </c>
      <c r="G17" s="11">
        <f>'Summary by Country in UAC'!G17</f>
        <v>7.1317850869677159E-3</v>
      </c>
      <c r="H17" s="6">
        <f>'Summary by Country in UAC'!H17*$Z$13</f>
        <v>51994580.293575674</v>
      </c>
      <c r="I17" s="6">
        <f>'Summary by Country in UAC'!I17</f>
        <v>71</v>
      </c>
      <c r="J17" s="11">
        <f>'Summary by Country in UAC'!J17</f>
        <v>2.2417958252700636E-2</v>
      </c>
      <c r="K17" s="6">
        <f>'Summary by Country in UAC'!K17*$Z$14</f>
        <v>36839717.438682593</v>
      </c>
      <c r="L17" s="6">
        <f>'Summary by Country in UAC'!L17</f>
        <v>121</v>
      </c>
      <c r="M17" s="11">
        <f>'Summary by Country in UAC'!M17</f>
        <v>1.3784665779727713E-2</v>
      </c>
      <c r="N17" s="6">
        <f>'Summary by Country in UAC'!N17*$Z$15</f>
        <v>35096529.901925713</v>
      </c>
      <c r="O17" s="6">
        <f>'Summary by Country in UAC'!O17</f>
        <v>132</v>
      </c>
      <c r="P17" s="11">
        <f>'Summary by Country in UAC'!P17</f>
        <v>9.7667357734304832E-3</v>
      </c>
      <c r="Q17" s="6">
        <f>'Summary by Country in UAC'!Q17*$Z$16</f>
        <v>16825740.173843395</v>
      </c>
      <c r="R17" s="6">
        <f>'Summary by Country in UAC'!R17</f>
        <v>72</v>
      </c>
      <c r="S17" s="11">
        <f>'Summary by Country in UAC'!S17</f>
        <v>7.0275727209584979E-3</v>
      </c>
      <c r="T17" s="6">
        <f t="shared" si="0"/>
        <v>182207221.48079416</v>
      </c>
      <c r="U17" s="6">
        <f>'Summary by Country in UAC'!U17</f>
        <v>523</v>
      </c>
      <c r="V17" s="11">
        <f>'Summary by Country in UAC'!V17</f>
        <v>1.144010279374281E-2</v>
      </c>
    </row>
    <row r="18" spans="1:22" x14ac:dyDescent="0.25">
      <c r="A18" s="7" t="str">
        <f>'Summary by Country in UAC'!A18</f>
        <v>Burundi</v>
      </c>
      <c r="B18" s="8">
        <f>'Summary by Country in UAC'!B18*$Z$11</f>
        <v>5627046.1675736001</v>
      </c>
      <c r="C18" s="8">
        <f>'Summary by Country in UAC'!C18</f>
        <v>46</v>
      </c>
      <c r="D18" s="10">
        <f>'Summary by Country in UAC'!D18</f>
        <v>2.0096482449092489E-3</v>
      </c>
      <c r="E18" s="8">
        <f>'Summary by Country in UAC'!E18*$Z$12</f>
        <v>6647715.074000001</v>
      </c>
      <c r="F18" s="8">
        <f>'Summary by Country in UAC'!F18</f>
        <v>44</v>
      </c>
      <c r="G18" s="10">
        <f>'Summary by Country in UAC'!G18</f>
        <v>3.0274608015151416E-3</v>
      </c>
      <c r="H18" s="8">
        <f>'Summary by Country in UAC'!H18*$Z$13</f>
        <v>1982537.5940073</v>
      </c>
      <c r="I18" s="8">
        <f>'Summary by Country in UAC'!I18</f>
        <v>13</v>
      </c>
      <c r="J18" s="10">
        <f>'Summary by Country in UAC'!J18</f>
        <v>8.547899562977464E-4</v>
      </c>
      <c r="K18" s="8">
        <f>'Summary by Country in UAC'!K18*$Z$14</f>
        <v>3493585.4372441992</v>
      </c>
      <c r="L18" s="8">
        <f>'Summary by Country in UAC'!L18</f>
        <v>32</v>
      </c>
      <c r="M18" s="10">
        <f>'Summary by Country in UAC'!M18</f>
        <v>1.3072279315250181E-3</v>
      </c>
      <c r="N18" s="8">
        <f>'Summary by Country in UAC'!N18*$Z$15</f>
        <v>12379253.461906498</v>
      </c>
      <c r="O18" s="8">
        <f>'Summary by Country in UAC'!O18</f>
        <v>13</v>
      </c>
      <c r="P18" s="10">
        <f>'Summary by Country in UAC'!P18</f>
        <v>3.4449245544395375E-3</v>
      </c>
      <c r="Q18" s="8">
        <f>'Summary by Country in UAC'!Q18*$Z$16</f>
        <v>405358.65243869997</v>
      </c>
      <c r="R18" s="8">
        <f>'Summary by Country in UAC'!R18</f>
        <v>1</v>
      </c>
      <c r="S18" s="10">
        <f>'Summary by Country in UAC'!S18</f>
        <v>1.6930532497531117E-4</v>
      </c>
      <c r="T18" s="8">
        <f t="shared" si="0"/>
        <v>30535496.3871703</v>
      </c>
      <c r="U18" s="8">
        <f>'Summary by Country in UAC'!U18</f>
        <v>149</v>
      </c>
      <c r="V18" s="10">
        <f>'Summary by Country in UAC'!V18</f>
        <v>1.9189500739208924E-3</v>
      </c>
    </row>
    <row r="19" spans="1:22" x14ac:dyDescent="0.25">
      <c r="A19" s="5" t="str">
        <f>'Summary by Country in UAC'!A19</f>
        <v>Cameroon</v>
      </c>
      <c r="B19" s="6">
        <f>'Summary by Country in UAC'!B19*$Z$11</f>
        <v>13279523.187083997</v>
      </c>
      <c r="C19" s="6">
        <f>'Summary by Country in UAC'!C19</f>
        <v>51</v>
      </c>
      <c r="D19" s="11">
        <f>'Summary by Country in UAC'!D19</f>
        <v>4.7426606555927052E-3</v>
      </c>
      <c r="E19" s="6">
        <f>'Summary by Country in UAC'!E19*$Z$12</f>
        <v>19881527.419600002</v>
      </c>
      <c r="F19" s="6">
        <f>'Summary by Country in UAC'!F19</f>
        <v>43</v>
      </c>
      <c r="G19" s="11">
        <f>'Summary by Country in UAC'!G19</f>
        <v>9.0543208105443359E-3</v>
      </c>
      <c r="H19" s="6">
        <f>'Summary by Country in UAC'!H19*$Z$13</f>
        <v>13069740.972675193</v>
      </c>
      <c r="I19" s="6">
        <f>'Summary by Country in UAC'!I19</f>
        <v>64</v>
      </c>
      <c r="J19" s="11">
        <f>'Summary by Country in UAC'!J19</f>
        <v>5.6351432369432068E-3</v>
      </c>
      <c r="K19" s="6">
        <f>'Summary by Country in UAC'!K19*$Z$14</f>
        <v>7760908.3244454013</v>
      </c>
      <c r="L19" s="6">
        <f>'Summary by Country in UAC'!L19</f>
        <v>59</v>
      </c>
      <c r="M19" s="11">
        <f>'Summary by Country in UAC'!M19</f>
        <v>2.903972528498638E-3</v>
      </c>
      <c r="N19" s="6">
        <f>'Summary by Country in UAC'!N19*$Z$15</f>
        <v>17850639.202975806</v>
      </c>
      <c r="O19" s="6">
        <f>'Summary by Country in UAC'!O19</f>
        <v>52</v>
      </c>
      <c r="P19" s="11">
        <f>'Summary by Country in UAC'!P19</f>
        <v>4.9675132262217868E-3</v>
      </c>
      <c r="Q19" s="6">
        <f>'Summary by Country in UAC'!Q19*$Z$16</f>
        <v>7007294.0085942009</v>
      </c>
      <c r="R19" s="6">
        <f>'Summary by Country in UAC'!R19</f>
        <v>31</v>
      </c>
      <c r="S19" s="11">
        <f>'Summary by Country in UAC'!S19</f>
        <v>2.9267222549344751E-3</v>
      </c>
      <c r="T19" s="6">
        <f t="shared" si="0"/>
        <v>78849633.115374595</v>
      </c>
      <c r="U19" s="6">
        <f>'Summary by Country in UAC'!U19</f>
        <v>300</v>
      </c>
      <c r="V19" s="11">
        <f>'Summary by Country in UAC'!V19</f>
        <v>4.8844671803507352E-3</v>
      </c>
    </row>
    <row r="20" spans="1:22" x14ac:dyDescent="0.25">
      <c r="A20" s="7" t="str">
        <f>'Summary by Country in UAC'!A20</f>
        <v>Canada</v>
      </c>
      <c r="B20" s="8">
        <f>'Summary by Country in UAC'!B20*$Z$11</f>
        <v>28832287.701725204</v>
      </c>
      <c r="C20" s="8">
        <f>'Summary by Country in UAC'!C20</f>
        <v>19</v>
      </c>
      <c r="D20" s="10">
        <f>'Summary by Country in UAC'!D20</f>
        <v>1.0297188729389025E-2</v>
      </c>
      <c r="E20" s="8">
        <f>'Summary by Country in UAC'!E20*$Z$12</f>
        <v>23340649.455200005</v>
      </c>
      <c r="F20" s="8">
        <f>'Summary by Country in UAC'!F20</f>
        <v>18</v>
      </c>
      <c r="G20" s="10">
        <f>'Summary by Country in UAC'!G20</f>
        <v>1.0629652522848747E-2</v>
      </c>
      <c r="H20" s="8">
        <f>'Summary by Country in UAC'!H20*$Z$13</f>
        <v>5282849.4075533003</v>
      </c>
      <c r="I20" s="8">
        <f>'Summary by Country in UAC'!I20</f>
        <v>20</v>
      </c>
      <c r="J20" s="10">
        <f>'Summary by Country in UAC'!J20</f>
        <v>2.2777508118181152E-3</v>
      </c>
      <c r="K20" s="8">
        <f>'Summary by Country in UAC'!K20*$Z$14</f>
        <v>47829925.439922616</v>
      </c>
      <c r="L20" s="8">
        <f>'Summary by Country in UAC'!L20</f>
        <v>30</v>
      </c>
      <c r="M20" s="10">
        <f>'Summary by Country in UAC'!M20</f>
        <v>1.7896975935171745E-2</v>
      </c>
      <c r="N20" s="8">
        <f>'Summary by Country in UAC'!N20*$Z$15</f>
        <v>8411143.0861808993</v>
      </c>
      <c r="O20" s="8">
        <f>'Summary by Country in UAC'!O20</f>
        <v>22</v>
      </c>
      <c r="P20" s="10">
        <f>'Summary by Country in UAC'!P20</f>
        <v>2.3406704966218899E-3</v>
      </c>
      <c r="Q20" s="8">
        <f>'Summary by Country in UAC'!Q20*$Z$16</f>
        <v>7971032.1024308987</v>
      </c>
      <c r="R20" s="8">
        <f>'Summary by Country in UAC'!R20</f>
        <v>12</v>
      </c>
      <c r="S20" s="10">
        <f>'Summary by Country in UAC'!S20</f>
        <v>3.3292447869847407E-3</v>
      </c>
      <c r="T20" s="8">
        <f t="shared" si="0"/>
        <v>121667887.19301291</v>
      </c>
      <c r="U20" s="8">
        <f>'Summary by Country in UAC'!U20</f>
        <v>121</v>
      </c>
      <c r="V20" s="10">
        <f>'Summary by Country in UAC'!V20</f>
        <v>7.540146889847936E-3</v>
      </c>
    </row>
    <row r="21" spans="1:22" x14ac:dyDescent="0.25">
      <c r="A21" s="5" t="str">
        <f>'Summary by Country in UAC'!A21</f>
        <v>Cape Verde</v>
      </c>
      <c r="B21" s="6">
        <f>'Summary by Country in UAC'!B21*$Z$11</f>
        <v>213838.47278639997</v>
      </c>
      <c r="C21" s="6">
        <f>'Summary by Country in UAC'!C21</f>
        <v>4</v>
      </c>
      <c r="D21" s="11">
        <f>'Summary by Country in UAC'!D21</f>
        <v>7.6370461292050892E-5</v>
      </c>
      <c r="E21" s="6">
        <f>'Summary by Country in UAC'!E21*$Z$12</f>
        <v>93115.12980000001</v>
      </c>
      <c r="F21" s="6">
        <f>'Summary by Country in UAC'!F21</f>
        <v>5</v>
      </c>
      <c r="G21" s="11">
        <f>'Summary by Country in UAC'!G21</f>
        <v>4.2405909753871383E-5</v>
      </c>
      <c r="H21" s="6">
        <f>'Summary by Country in UAC'!H21*$Z$13</f>
        <v>367703.05204599997</v>
      </c>
      <c r="I21" s="6">
        <f>'Summary by Country in UAC'!I21</f>
        <v>9</v>
      </c>
      <c r="J21" s="11">
        <f>'Summary by Country in UAC'!J21</f>
        <v>1.5853867121562942E-4</v>
      </c>
      <c r="K21" s="6">
        <f>'Summary by Country in UAC'!K21*$Z$14</f>
        <v>870367.67317979992</v>
      </c>
      <c r="L21" s="6">
        <f>'Summary by Country in UAC'!L21</f>
        <v>8</v>
      </c>
      <c r="M21" s="11">
        <f>'Summary by Country in UAC'!M21</f>
        <v>3.2567371072354963E-4</v>
      </c>
      <c r="N21" s="6">
        <f>'Summary by Country in UAC'!N21*$Z$15</f>
        <v>3581131.2058430999</v>
      </c>
      <c r="O21" s="6">
        <f>'Summary by Country in UAC'!O21</f>
        <v>6</v>
      </c>
      <c r="P21" s="11">
        <f>'Summary by Country in UAC'!P21</f>
        <v>9.9656468474784883E-4</v>
      </c>
      <c r="Q21" s="6">
        <f>'Summary by Country in UAC'!Q21*$Z$16</f>
        <v>4857738.2339318991</v>
      </c>
      <c r="R21" s="6">
        <f>'Summary by Country in UAC'!R21</f>
        <v>2</v>
      </c>
      <c r="S21" s="11">
        <f>'Summary by Country in UAC'!S21</f>
        <v>2.0289216608376389E-3</v>
      </c>
      <c r="T21" s="6">
        <f t="shared" si="0"/>
        <v>9983893.7675871998</v>
      </c>
      <c r="U21" s="6">
        <f>'Summary by Country in UAC'!U21</f>
        <v>34</v>
      </c>
      <c r="V21" s="11">
        <f>'Summary by Country in UAC'!V21</f>
        <v>6.4290159401222144E-4</v>
      </c>
    </row>
    <row r="22" spans="1:22" x14ac:dyDescent="0.25">
      <c r="A22" s="7" t="str">
        <f>'Summary by Country in UAC'!A22</f>
        <v>Centrafrique</v>
      </c>
      <c r="B22" s="8">
        <f>'Summary by Country in UAC'!B22*$Z$11</f>
        <v>81138.310176000014</v>
      </c>
      <c r="C22" s="8">
        <f>'Summary by Country in UAC'!C22</f>
        <v>1</v>
      </c>
      <c r="D22" s="10">
        <f>'Summary by Country in UAC'!D22</f>
        <v>2.8977807855877684E-5</v>
      </c>
      <c r="E22" s="8">
        <f>'Summary by Country in UAC'!E22*$Z$12</f>
        <v>0</v>
      </c>
      <c r="F22" s="8">
        <f>'Summary by Country in UAC'!F22</f>
        <v>0</v>
      </c>
      <c r="G22" s="10">
        <f>'Summary by Country in UAC'!G22</f>
        <v>0</v>
      </c>
      <c r="H22" s="8">
        <f>'Summary by Country in UAC'!H22*$Z$13</f>
        <v>8790642.1138173006</v>
      </c>
      <c r="I22" s="8">
        <f>'Summary by Country in UAC'!I22</f>
        <v>53</v>
      </c>
      <c r="J22" s="10">
        <f>'Summary by Country in UAC'!J22</f>
        <v>3.7901690293351137E-3</v>
      </c>
      <c r="K22" s="8">
        <f>'Summary by Country in UAC'!K22*$Z$14</f>
        <v>7460165.920003199</v>
      </c>
      <c r="L22" s="8">
        <f>'Summary by Country in UAC'!L22</f>
        <v>60</v>
      </c>
      <c r="M22" s="10">
        <f>'Summary by Country in UAC'!M22</f>
        <v>2.7914408963565728E-3</v>
      </c>
      <c r="N22" s="8">
        <f>'Summary by Country in UAC'!N22*$Z$15</f>
        <v>4102936.7939001005</v>
      </c>
      <c r="O22" s="8">
        <f>'Summary by Country in UAC'!O22</f>
        <v>25</v>
      </c>
      <c r="P22" s="10">
        <f>'Summary by Country in UAC'!P22</f>
        <v>1.1417738355639984E-3</v>
      </c>
      <c r="Q22" s="8">
        <f>'Summary by Country in UAC'!Q22*$Z$16</f>
        <v>1223875.6182587999</v>
      </c>
      <c r="R22" s="8">
        <f>'Summary by Country in UAC'!R22</f>
        <v>22</v>
      </c>
      <c r="S22" s="10">
        <f>'Summary by Country in UAC'!S22</f>
        <v>5.111736434687328E-4</v>
      </c>
      <c r="T22" s="8">
        <f t="shared" si="0"/>
        <v>21658758.756155398</v>
      </c>
      <c r="U22" s="8">
        <f>'Summary by Country in UAC'!U22</f>
        <v>161</v>
      </c>
      <c r="V22" s="10">
        <f>'Summary by Country in UAC'!V22</f>
        <v>1.3848462548638426E-3</v>
      </c>
    </row>
    <row r="23" spans="1:22" x14ac:dyDescent="0.25">
      <c r="A23" s="5" t="str">
        <f>'Summary by Country in UAC'!A23</f>
        <v>Chad</v>
      </c>
      <c r="B23" s="6">
        <f>'Summary by Country in UAC'!B23*$Z$11</f>
        <v>4332667.6357272007</v>
      </c>
      <c r="C23" s="6">
        <f>'Summary by Country in UAC'!C23</f>
        <v>26</v>
      </c>
      <c r="D23" s="11">
        <f>'Summary by Country in UAC'!D23</f>
        <v>1.5473727512829024E-3</v>
      </c>
      <c r="E23" s="6">
        <f>'Summary by Country in UAC'!E23*$Z$12</f>
        <v>25752944.663599998</v>
      </c>
      <c r="F23" s="6">
        <f>'Summary by Country in UAC'!F23</f>
        <v>58</v>
      </c>
      <c r="G23" s="11">
        <f>'Summary by Country in UAC'!G23</f>
        <v>1.1728244911935514E-2</v>
      </c>
      <c r="H23" s="6">
        <f>'Summary by Country in UAC'!H23*$Z$13</f>
        <v>7302227.1538952999</v>
      </c>
      <c r="I23" s="6">
        <f>'Summary by Country in UAC'!I23</f>
        <v>36</v>
      </c>
      <c r="J23" s="11">
        <f>'Summary by Country in UAC'!J23</f>
        <v>3.1484247504924723E-3</v>
      </c>
      <c r="K23" s="6">
        <f>'Summary by Country in UAC'!K23*$Z$14</f>
        <v>6493205.2443084009</v>
      </c>
      <c r="L23" s="6">
        <f>'Summary by Country in UAC'!L23</f>
        <v>41</v>
      </c>
      <c r="M23" s="11">
        <f>'Summary by Country in UAC'!M23</f>
        <v>2.429624067582624E-3</v>
      </c>
      <c r="N23" s="6">
        <f>'Summary by Country in UAC'!N23*$Z$15</f>
        <v>6917450.6428092001</v>
      </c>
      <c r="O23" s="6">
        <f>'Summary by Country in UAC'!O23</f>
        <v>71</v>
      </c>
      <c r="P23" s="11">
        <f>'Summary by Country in UAC'!P23</f>
        <v>1.9250026382339669E-3</v>
      </c>
      <c r="Q23" s="6">
        <f>'Summary by Country in UAC'!Q23*$Z$16</f>
        <v>7437734.1252842983</v>
      </c>
      <c r="R23" s="6">
        <f>'Summary by Country in UAC'!R23</f>
        <v>56</v>
      </c>
      <c r="S23" s="11">
        <f>'Summary by Country in UAC'!S23</f>
        <v>3.1065033041366959E-3</v>
      </c>
      <c r="T23" s="6">
        <f t="shared" si="0"/>
        <v>58236229.465624392</v>
      </c>
      <c r="U23" s="6">
        <f>'Summary by Country in UAC'!U23</f>
        <v>288</v>
      </c>
      <c r="V23" s="11">
        <f>'Summary by Country in UAC'!V23</f>
        <v>3.5607386585225598E-3</v>
      </c>
    </row>
    <row r="24" spans="1:22" x14ac:dyDescent="0.25">
      <c r="A24" s="7" t="str">
        <f>'Summary by Country in UAC'!A24</f>
        <v>China</v>
      </c>
      <c r="B24" s="8">
        <f>'Summary by Country in UAC'!B24*$Z$11</f>
        <v>763535064.6117965</v>
      </c>
      <c r="C24" s="8">
        <f>'Summary by Country in UAC'!C24</f>
        <v>30</v>
      </c>
      <c r="D24" s="10">
        <f>'Summary by Country in UAC'!D24</f>
        <v>0.27268958825433293</v>
      </c>
      <c r="E24" s="8">
        <f>'Summary by Country in UAC'!E24*$Z$12</f>
        <v>523274203.85239995</v>
      </c>
      <c r="F24" s="8">
        <f>'Summary by Country in UAC'!F24</f>
        <v>39</v>
      </c>
      <c r="G24" s="10">
        <f>'Summary by Country in UAC'!G24</f>
        <v>0.23830626357666063</v>
      </c>
      <c r="H24" s="8">
        <f>'Summary by Country in UAC'!H24*$Z$13</f>
        <v>392566513.37491608</v>
      </c>
      <c r="I24" s="8">
        <f>'Summary by Country in UAC'!I24</f>
        <v>27</v>
      </c>
      <c r="J24" s="10">
        <f>'Summary by Country in UAC'!J24</f>
        <v>0.16925878925374244</v>
      </c>
      <c r="K24" s="8">
        <f>'Summary by Country in UAC'!K24*$Z$14</f>
        <v>691539646.83810687</v>
      </c>
      <c r="L24" s="8">
        <f>'Summary by Country in UAC'!L24</f>
        <v>48</v>
      </c>
      <c r="M24" s="10">
        <f>'Summary by Country in UAC'!M24</f>
        <v>0.25875993541374814</v>
      </c>
      <c r="N24" s="8">
        <f>'Summary by Country in UAC'!N24*$Z$15</f>
        <v>1132305261.6790743</v>
      </c>
      <c r="O24" s="8">
        <f>'Summary by Country in UAC'!O24</f>
        <v>49</v>
      </c>
      <c r="P24" s="10">
        <f>'Summary by Country in UAC'!P24</f>
        <v>0.31510027733761181</v>
      </c>
      <c r="Q24" s="8">
        <f>'Summary by Country in UAC'!Q24*$Z$16</f>
        <v>952273622.32415974</v>
      </c>
      <c r="R24" s="8">
        <f>'Summary by Country in UAC'!R24</f>
        <v>62</v>
      </c>
      <c r="S24" s="10">
        <f>'Summary by Country in UAC'!S24</f>
        <v>0.39773418952094458</v>
      </c>
      <c r="T24" s="8">
        <f t="shared" si="0"/>
        <v>4455494312.6804533</v>
      </c>
      <c r="U24" s="8">
        <f>'Summary by Country in UAC'!U24</f>
        <v>255</v>
      </c>
      <c r="V24" s="10">
        <f>'Summary by Country in UAC'!V24</f>
        <v>0.28006728367114747</v>
      </c>
    </row>
    <row r="25" spans="1:22" x14ac:dyDescent="0.25">
      <c r="A25" s="5" t="str">
        <f>'Summary by Country in UAC'!A25</f>
        <v>Colombia</v>
      </c>
      <c r="B25" s="6">
        <f>'Summary by Country in UAC'!B25*$Z$11</f>
        <v>0</v>
      </c>
      <c r="C25" s="6">
        <f>'Summary by Country in UAC'!C25</f>
        <v>0</v>
      </c>
      <c r="D25" s="11">
        <f>'Summary by Country in UAC'!D25</f>
        <v>0</v>
      </c>
      <c r="E25" s="6">
        <f>'Summary by Country in UAC'!E25*$Z$12</f>
        <v>533445.32779999997</v>
      </c>
      <c r="F25" s="6">
        <f>'Summary by Country in UAC'!F25</f>
        <v>1</v>
      </c>
      <c r="G25" s="11">
        <f>'Summary by Country in UAC'!G25</f>
        <v>2.4293833319997301E-4</v>
      </c>
      <c r="H25" s="6">
        <f>'Summary by Country in UAC'!H25*$Z$13</f>
        <v>0</v>
      </c>
      <c r="I25" s="6">
        <f>'Summary by Country in UAC'!I25</f>
        <v>0</v>
      </c>
      <c r="J25" s="11">
        <f>'Summary by Country in UAC'!J25</f>
        <v>0</v>
      </c>
      <c r="K25" s="6">
        <f>'Summary by Country in UAC'!K25*$Z$14</f>
        <v>0</v>
      </c>
      <c r="L25" s="6">
        <f>'Summary by Country in UAC'!L25</f>
        <v>0</v>
      </c>
      <c r="M25" s="11">
        <f>'Summary by Country in UAC'!M25</f>
        <v>0</v>
      </c>
      <c r="N25" s="6">
        <f>'Summary by Country in UAC'!N25*$Z$15</f>
        <v>0</v>
      </c>
      <c r="O25" s="6">
        <f>'Summary by Country in UAC'!O25</f>
        <v>0</v>
      </c>
      <c r="P25" s="11">
        <f>'Summary by Country in UAC'!P25</f>
        <v>0</v>
      </c>
      <c r="Q25" s="6">
        <f>'Summary by Country in UAC'!Q25*$Z$16</f>
        <v>2258802.8234681995</v>
      </c>
      <c r="R25" s="6">
        <f>'Summary by Country in UAC'!R25</f>
        <v>1</v>
      </c>
      <c r="S25" s="11">
        <f>'Summary by Country in UAC'!S25</f>
        <v>9.4342958706245016E-4</v>
      </c>
      <c r="T25" s="6">
        <f t="shared" si="0"/>
        <v>2792248.1512681996</v>
      </c>
      <c r="U25" s="6">
        <f>'Summary by Country in UAC'!U25</f>
        <v>2</v>
      </c>
      <c r="V25" s="11">
        <f>'Summary by Country in UAC'!V25</f>
        <v>1.7360690952659613E-4</v>
      </c>
    </row>
    <row r="26" spans="1:22" x14ac:dyDescent="0.25">
      <c r="A26" s="7" t="str">
        <f>'Summary by Country in UAC'!A26</f>
        <v>Comoros</v>
      </c>
      <c r="B26" s="8">
        <f>'Summary by Country in UAC'!B26*$Z$11</f>
        <v>369667.75984600006</v>
      </c>
      <c r="C26" s="8">
        <f>'Summary by Country in UAC'!C26</f>
        <v>3</v>
      </c>
      <c r="D26" s="10">
        <f>'Summary by Country in UAC'!D26</f>
        <v>1.3202347068966549E-4</v>
      </c>
      <c r="E26" s="8">
        <f>'Summary by Country in UAC'!E26*$Z$12</f>
        <v>1492312.8682000001</v>
      </c>
      <c r="F26" s="8">
        <f>'Summary by Country in UAC'!F26</f>
        <v>4</v>
      </c>
      <c r="G26" s="10">
        <f>'Summary by Country in UAC'!G26</f>
        <v>6.7961978842057266E-4</v>
      </c>
      <c r="H26" s="8">
        <f>'Summary by Country in UAC'!H26*$Z$13</f>
        <v>392826.92420840001</v>
      </c>
      <c r="I26" s="8">
        <f>'Summary by Country in UAC'!I26</f>
        <v>2</v>
      </c>
      <c r="J26" s="10">
        <f>'Summary by Country in UAC'!J26</f>
        <v>1.6937106786356354E-4</v>
      </c>
      <c r="K26" s="8">
        <f>'Summary by Country in UAC'!K26*$Z$14</f>
        <v>189514.16696249999</v>
      </c>
      <c r="L26" s="8">
        <f>'Summary by Country in UAC'!L26</f>
        <v>3</v>
      </c>
      <c r="M26" s="10">
        <f>'Summary by Country in UAC'!M26</f>
        <v>7.0912309695364434E-5</v>
      </c>
      <c r="N26" s="8">
        <f>'Summary by Country in UAC'!N26*$Z$15</f>
        <v>2759691.3052410004</v>
      </c>
      <c r="O26" s="8">
        <f>'Summary by Country in UAC'!O26</f>
        <v>8</v>
      </c>
      <c r="P26" s="10">
        <f>'Summary by Country in UAC'!P26</f>
        <v>7.6797267051303107E-4</v>
      </c>
      <c r="Q26" s="8">
        <f>'Summary by Country in UAC'!Q26*$Z$16</f>
        <v>247888.8101529</v>
      </c>
      <c r="R26" s="8">
        <f>'Summary by Country in UAC'!R26</f>
        <v>3</v>
      </c>
      <c r="S26" s="10">
        <f>'Summary by Country in UAC'!S26</f>
        <v>1.035352158099713E-4</v>
      </c>
      <c r="T26" s="8">
        <f t="shared" si="0"/>
        <v>5451901.8346108012</v>
      </c>
      <c r="U26" s="8">
        <f>'Summary by Country in UAC'!U26</f>
        <v>23</v>
      </c>
      <c r="V26" s="10">
        <f>'Summary by Country in UAC'!V26</f>
        <v>3.4536201796898122E-4</v>
      </c>
    </row>
    <row r="27" spans="1:22" x14ac:dyDescent="0.25">
      <c r="A27" s="5" t="str">
        <f>'Summary by Country in UAC'!A27</f>
        <v>Congo CG</v>
      </c>
      <c r="B27" s="6">
        <f>'Summary by Country in UAC'!B27*$Z$11</f>
        <v>1303704.7314676002</v>
      </c>
      <c r="C27" s="6">
        <f>'Summary by Country in UAC'!C27</f>
        <v>4</v>
      </c>
      <c r="D27" s="11">
        <f>'Summary by Country in UAC'!D27</f>
        <v>4.6560626080725641E-4</v>
      </c>
      <c r="E27" s="6">
        <f>'Summary by Country in UAC'!E27*$Z$12</f>
        <v>4296910.1868000003</v>
      </c>
      <c r="F27" s="6">
        <f>'Summary by Country in UAC'!F27</f>
        <v>9</v>
      </c>
      <c r="G27" s="11">
        <f>'Summary by Country in UAC'!G27</f>
        <v>1.9568719497390576E-3</v>
      </c>
      <c r="H27" s="6">
        <f>'Summary by Country in UAC'!H27*$Z$13</f>
        <v>750655.13359209988</v>
      </c>
      <c r="I27" s="6">
        <f>'Summary by Country in UAC'!I27</f>
        <v>4</v>
      </c>
      <c r="J27" s="11">
        <f>'Summary by Country in UAC'!J27</f>
        <v>3.2365210666240077E-4</v>
      </c>
      <c r="K27" s="6">
        <f>'Summary by Country in UAC'!K27*$Z$14</f>
        <v>8193985.7682914995</v>
      </c>
      <c r="L27" s="6">
        <f>'Summary by Country in UAC'!L27</f>
        <v>16</v>
      </c>
      <c r="M27" s="11">
        <f>'Summary by Country in UAC'!M27</f>
        <v>3.066021214949441E-3</v>
      </c>
      <c r="N27" s="6">
        <f>'Summary by Country in UAC'!N27*$Z$15</f>
        <v>1639789.3612971001</v>
      </c>
      <c r="O27" s="6">
        <f>'Summary by Country in UAC'!O27</f>
        <v>13</v>
      </c>
      <c r="P27" s="11">
        <f>'Summary by Country in UAC'!P27</f>
        <v>4.5632401438617333E-4</v>
      </c>
      <c r="Q27" s="6">
        <f>'Summary by Country in UAC'!Q27*$Z$16</f>
        <v>1683010.7296970999</v>
      </c>
      <c r="R27" s="6">
        <f>'Summary by Country in UAC'!R27</f>
        <v>6</v>
      </c>
      <c r="S27" s="11">
        <f>'Summary by Country in UAC'!S27</f>
        <v>7.0293967284044414E-4</v>
      </c>
      <c r="T27" s="6">
        <f t="shared" si="0"/>
        <v>17868055.9111454</v>
      </c>
      <c r="U27" s="6">
        <f>'Summary by Country in UAC'!U27</f>
        <v>52</v>
      </c>
      <c r="V27" s="11">
        <f>'Summary by Country in UAC'!V27</f>
        <v>1.1203686145953467E-3</v>
      </c>
    </row>
    <row r="28" spans="1:22" x14ac:dyDescent="0.25">
      <c r="A28" s="7" t="str">
        <f>'Summary by Country in UAC'!A28</f>
        <v>Costa Rica</v>
      </c>
      <c r="B28" s="8">
        <f>'Summary by Country in UAC'!B28*$Z$11</f>
        <v>0</v>
      </c>
      <c r="C28" s="8">
        <f>'Summary by Country in UAC'!C28</f>
        <v>0</v>
      </c>
      <c r="D28" s="10">
        <f>'Summary by Country in UAC'!D28</f>
        <v>0</v>
      </c>
      <c r="E28" s="8">
        <f>'Summary by Country in UAC'!E28*$Z$12</f>
        <v>0</v>
      </c>
      <c r="F28" s="8">
        <f>'Summary by Country in UAC'!F28</f>
        <v>0</v>
      </c>
      <c r="G28" s="10">
        <f>'Summary by Country in UAC'!G28</f>
        <v>0</v>
      </c>
      <c r="H28" s="8">
        <f>'Summary by Country in UAC'!H28*$Z$13</f>
        <v>121919.7810127</v>
      </c>
      <c r="I28" s="8">
        <f>'Summary by Country in UAC'!I28</f>
        <v>1</v>
      </c>
      <c r="J28" s="10">
        <f>'Summary by Country in UAC'!J28</f>
        <v>5.2566874191286028E-5</v>
      </c>
      <c r="K28" s="8">
        <f>'Summary by Country in UAC'!K28*$Z$14</f>
        <v>0</v>
      </c>
      <c r="L28" s="8">
        <f>'Summary by Country in UAC'!L28</f>
        <v>0</v>
      </c>
      <c r="M28" s="10">
        <f>'Summary by Country in UAC'!M28</f>
        <v>0</v>
      </c>
      <c r="N28" s="8">
        <f>'Summary by Country in UAC'!N28*$Z$15</f>
        <v>0</v>
      </c>
      <c r="O28" s="8">
        <f>'Summary by Country in UAC'!O28</f>
        <v>0</v>
      </c>
      <c r="P28" s="10">
        <f>'Summary by Country in UAC'!P28</f>
        <v>0</v>
      </c>
      <c r="Q28" s="8">
        <f>'Summary by Country in UAC'!Q28*$Z$16</f>
        <v>0</v>
      </c>
      <c r="R28" s="8">
        <f>'Summary by Country in UAC'!R28</f>
        <v>0</v>
      </c>
      <c r="S28" s="10">
        <f>'Summary by Country in UAC'!S28</f>
        <v>0</v>
      </c>
      <c r="T28" s="8">
        <f t="shared" si="0"/>
        <v>121919.7810127</v>
      </c>
      <c r="U28" s="8">
        <f>'Summary by Country in UAC'!U28</f>
        <v>1</v>
      </c>
      <c r="V28" s="10">
        <f>'Summary by Country in UAC'!V28</f>
        <v>7.5598528385886765E-6</v>
      </c>
    </row>
    <row r="29" spans="1:22" x14ac:dyDescent="0.25">
      <c r="A29" s="5" t="str">
        <f>'Summary by Country in UAC'!A29</f>
        <v>Côte D'Ivoire</v>
      </c>
      <c r="B29" s="6">
        <f>'Summary by Country in UAC'!B29*$Z$11</f>
        <v>17967723.314248405</v>
      </c>
      <c r="C29" s="6">
        <f>'Summary by Country in UAC'!C29</f>
        <v>53</v>
      </c>
      <c r="D29" s="11">
        <f>'Summary by Country in UAC'!D29</f>
        <v>6.4170085953043693E-3</v>
      </c>
      <c r="E29" s="6">
        <f>'Summary by Country in UAC'!E29*$Z$12</f>
        <v>2542795.5783999995</v>
      </c>
      <c r="F29" s="6">
        <f>'Summary by Country in UAC'!F29</f>
        <v>31</v>
      </c>
      <c r="G29" s="11">
        <f>'Summary by Country in UAC'!G29</f>
        <v>1.1580240509977096E-3</v>
      </c>
      <c r="H29" s="6">
        <f>'Summary by Country in UAC'!H29*$Z$13</f>
        <v>12202723.6207899</v>
      </c>
      <c r="I29" s="6">
        <f>'Summary by Country in UAC'!I29</f>
        <v>52</v>
      </c>
      <c r="J29" s="11">
        <f>'Summary by Country in UAC'!J29</f>
        <v>5.2613204521609032E-3</v>
      </c>
      <c r="K29" s="6">
        <f>'Summary by Country in UAC'!K29*$Z$14</f>
        <v>62142616.046801686</v>
      </c>
      <c r="L29" s="6">
        <f>'Summary by Country in UAC'!L29</f>
        <v>60</v>
      </c>
      <c r="M29" s="11">
        <f>'Summary by Country in UAC'!M29</f>
        <v>2.3252490856068259E-2</v>
      </c>
      <c r="N29" s="6">
        <f>'Summary by Country in UAC'!N29*$Z$15</f>
        <v>58785270.808773585</v>
      </c>
      <c r="O29" s="6">
        <f>'Summary by Country in UAC'!O29</f>
        <v>114</v>
      </c>
      <c r="P29" s="11">
        <f>'Summary by Country in UAC'!P29</f>
        <v>1.6358888156841542E-2</v>
      </c>
      <c r="Q29" s="6">
        <f>'Summary by Country in UAC'!Q29*$Z$16</f>
        <v>33489768.762678601</v>
      </c>
      <c r="R29" s="6">
        <f>'Summary by Country in UAC'!R29</f>
        <v>89</v>
      </c>
      <c r="S29" s="11">
        <f>'Summary by Country in UAC'!S29</f>
        <v>1.3987603692684878E-2</v>
      </c>
      <c r="T29" s="6">
        <f t="shared" si="0"/>
        <v>187130898.13169217</v>
      </c>
      <c r="U29" s="6">
        <f>'Summary by Country in UAC'!U29</f>
        <v>399</v>
      </c>
      <c r="V29" s="11">
        <f>'Summary by Country in UAC'!V29</f>
        <v>1.2024860858310614E-2</v>
      </c>
    </row>
    <row r="30" spans="1:22" x14ac:dyDescent="0.25">
      <c r="A30" s="7" t="str">
        <f>'Summary by Country in UAC'!A30</f>
        <v>Croatia</v>
      </c>
      <c r="B30" s="8">
        <f>'Summary by Country in UAC'!B30*$Z$11</f>
        <v>0</v>
      </c>
      <c r="C30" s="8">
        <f>'Summary by Country in UAC'!C30</f>
        <v>0</v>
      </c>
      <c r="D30" s="10">
        <f>'Summary by Country in UAC'!D30</f>
        <v>0</v>
      </c>
      <c r="E30" s="8">
        <f>'Summary by Country in UAC'!E30*$Z$12</f>
        <v>0</v>
      </c>
      <c r="F30" s="8">
        <f>'Summary by Country in UAC'!F30</f>
        <v>0</v>
      </c>
      <c r="G30" s="10">
        <f>'Summary by Country in UAC'!G30</f>
        <v>0</v>
      </c>
      <c r="H30" s="8">
        <f>'Summary by Country in UAC'!H30*$Z$13</f>
        <v>0</v>
      </c>
      <c r="I30" s="8">
        <f>'Summary by Country in UAC'!I30</f>
        <v>0</v>
      </c>
      <c r="J30" s="10">
        <f>'Summary by Country in UAC'!J30</f>
        <v>0</v>
      </c>
      <c r="K30" s="8">
        <f>'Summary by Country in UAC'!K30*$Z$14</f>
        <v>0</v>
      </c>
      <c r="L30" s="8">
        <f>'Summary by Country in UAC'!L30</f>
        <v>0</v>
      </c>
      <c r="M30" s="10">
        <f>'Summary by Country in UAC'!M30</f>
        <v>0</v>
      </c>
      <c r="N30" s="8">
        <f>'Summary by Country in UAC'!N30*$Z$15</f>
        <v>667709.15099850006</v>
      </c>
      <c r="O30" s="8">
        <f>'Summary by Country in UAC'!O30</f>
        <v>1</v>
      </c>
      <c r="P30" s="10">
        <f>'Summary by Country in UAC'!P30</f>
        <v>1.858114995849241E-4</v>
      </c>
      <c r="Q30" s="8">
        <f>'Summary by Country in UAC'!Q30*$Z$16</f>
        <v>574315.71244140004</v>
      </c>
      <c r="R30" s="8">
        <f>'Summary by Country in UAC'!R30</f>
        <v>1</v>
      </c>
      <c r="S30" s="10">
        <f>'Summary by Country in UAC'!S30</f>
        <v>2.3987327703094442E-4</v>
      </c>
      <c r="T30" s="8">
        <f t="shared" si="0"/>
        <v>1242024.8634399001</v>
      </c>
      <c r="U30" s="8">
        <f>'Summary by Country in UAC'!U30</f>
        <v>2</v>
      </c>
      <c r="V30" s="10">
        <f>'Summary by Country in UAC'!V30</f>
        <v>8.0848863716934179E-5</v>
      </c>
    </row>
    <row r="31" spans="1:22" x14ac:dyDescent="0.25">
      <c r="A31" s="5" t="str">
        <f>'Summary by Country in UAC'!A31</f>
        <v>Czech Republic</v>
      </c>
      <c r="B31" s="6">
        <f>'Summary by Country in UAC'!B31*$Z$11</f>
        <v>0</v>
      </c>
      <c r="C31" s="6">
        <f>'Summary by Country in UAC'!C31</f>
        <v>0</v>
      </c>
      <c r="D31" s="11">
        <f>'Summary by Country in UAC'!D31</f>
        <v>0</v>
      </c>
      <c r="E31" s="6">
        <f>'Summary by Country in UAC'!E31*$Z$12</f>
        <v>206120.00640000001</v>
      </c>
      <c r="F31" s="6">
        <f>'Summary by Country in UAC'!F31</f>
        <v>1</v>
      </c>
      <c r="G31" s="11">
        <f>'Summary by Country in UAC'!G31</f>
        <v>9.3869883537076826E-5</v>
      </c>
      <c r="H31" s="6">
        <f>'Summary by Country in UAC'!H31*$Z$13</f>
        <v>0</v>
      </c>
      <c r="I31" s="6">
        <f>'Summary by Country in UAC'!I31</f>
        <v>0</v>
      </c>
      <c r="J31" s="11">
        <f>'Summary by Country in UAC'!J31</f>
        <v>0</v>
      </c>
      <c r="K31" s="6">
        <f>'Summary by Country in UAC'!K31*$Z$14</f>
        <v>0</v>
      </c>
      <c r="L31" s="6">
        <f>'Summary by Country in UAC'!L31</f>
        <v>0</v>
      </c>
      <c r="M31" s="11">
        <f>'Summary by Country in UAC'!M31</f>
        <v>0</v>
      </c>
      <c r="N31" s="6">
        <f>'Summary by Country in UAC'!N31*$Z$15</f>
        <v>0</v>
      </c>
      <c r="O31" s="6">
        <f>'Summary by Country in UAC'!O31</f>
        <v>0</v>
      </c>
      <c r="P31" s="11">
        <f>'Summary by Country in UAC'!P31</f>
        <v>0</v>
      </c>
      <c r="Q31" s="6">
        <f>'Summary by Country in UAC'!Q31*$Z$16</f>
        <v>0</v>
      </c>
      <c r="R31" s="6">
        <f>'Summary by Country in UAC'!R31</f>
        <v>0</v>
      </c>
      <c r="S31" s="11">
        <f>'Summary by Country in UAC'!S31</f>
        <v>0</v>
      </c>
      <c r="T31" s="6">
        <f t="shared" si="0"/>
        <v>206120.00640000001</v>
      </c>
      <c r="U31" s="6">
        <f>'Summary by Country in UAC'!U31</f>
        <v>1</v>
      </c>
      <c r="V31" s="11">
        <f>'Summary by Country in UAC'!V31</f>
        <v>1.2024029385329097E-5</v>
      </c>
    </row>
    <row r="32" spans="1:22" x14ac:dyDescent="0.25">
      <c r="A32" s="7" t="str">
        <f>'Summary by Country in UAC'!A32</f>
        <v>Dem Rep Congo</v>
      </c>
      <c r="B32" s="8">
        <f>'Summary by Country in UAC'!B32*$Z$11</f>
        <v>30415218.260596398</v>
      </c>
      <c r="C32" s="8">
        <f>'Summary by Country in UAC'!C32</f>
        <v>75</v>
      </c>
      <c r="D32" s="10">
        <f>'Summary by Country in UAC'!D32</f>
        <v>1.0862517949145618E-2</v>
      </c>
      <c r="E32" s="8">
        <f>'Summary by Country in UAC'!E32*$Z$12</f>
        <v>26589555.731200002</v>
      </c>
      <c r="F32" s="8">
        <f>'Summary by Country in UAC'!F32</f>
        <v>107</v>
      </c>
      <c r="G32" s="10">
        <f>'Summary by Country in UAC'!G32</f>
        <v>1.2109249089322547E-2</v>
      </c>
      <c r="H32" s="8">
        <f>'Summary by Country in UAC'!H32*$Z$13</f>
        <v>20778804.420490604</v>
      </c>
      <c r="I32" s="8">
        <f>'Summary by Country in UAC'!I32</f>
        <v>73</v>
      </c>
      <c r="J32" s="10">
        <f>'Summary by Country in UAC'!J32</f>
        <v>8.9589793284117585E-3</v>
      </c>
      <c r="K32" s="8">
        <f>'Summary by Country in UAC'!K32*$Z$14</f>
        <v>62106465.926285103</v>
      </c>
      <c r="L32" s="8">
        <f>'Summary by Country in UAC'!L32</f>
        <v>288</v>
      </c>
      <c r="M32" s="10">
        <f>'Summary by Country in UAC'!M32</f>
        <v>2.323896422329624E-2</v>
      </c>
      <c r="N32" s="8">
        <f>'Summary by Country in UAC'!N32*$Z$15</f>
        <v>32238563.906261709</v>
      </c>
      <c r="O32" s="8">
        <f>'Summary by Country in UAC'!O32</f>
        <v>167</v>
      </c>
      <c r="P32" s="10">
        <f>'Summary by Country in UAC'!P32</f>
        <v>8.9714150164468143E-3</v>
      </c>
      <c r="Q32" s="8">
        <f>'Summary by Country in UAC'!Q32*$Z$16</f>
        <v>16374229.882907698</v>
      </c>
      <c r="R32" s="8">
        <f>'Summary by Country in UAC'!R32</f>
        <v>38</v>
      </c>
      <c r="S32" s="10">
        <f>'Summary by Country in UAC'!S32</f>
        <v>6.8389913348781166E-3</v>
      </c>
      <c r="T32" s="8">
        <f t="shared" si="0"/>
        <v>188502838.12774152</v>
      </c>
      <c r="U32" s="8">
        <f>'Summary by Country in UAC'!U32</f>
        <v>748</v>
      </c>
      <c r="V32" s="10">
        <f>'Summary by Country in UAC'!V32</f>
        <v>1.1830964849149979E-2</v>
      </c>
    </row>
    <row r="33" spans="1:22" x14ac:dyDescent="0.25">
      <c r="A33" s="5" t="str">
        <f>'Summary by Country in UAC'!A33</f>
        <v>Denmark</v>
      </c>
      <c r="B33" s="6">
        <f>'Summary by Country in UAC'!B33*$Z$11</f>
        <v>97957630.728588402</v>
      </c>
      <c r="C33" s="6">
        <f>'Summary by Country in UAC'!C33</f>
        <v>12</v>
      </c>
      <c r="D33" s="11">
        <f>'Summary by Country in UAC'!D33</f>
        <v>3.4984674873222661E-2</v>
      </c>
      <c r="E33" s="6">
        <f>'Summary by Country in UAC'!E33*$Z$12</f>
        <v>2395183.4676000001</v>
      </c>
      <c r="F33" s="6">
        <f>'Summary by Country in UAC'!F33</f>
        <v>8</v>
      </c>
      <c r="G33" s="11">
        <f>'Summary by Country in UAC'!G33</f>
        <v>1.090799467166831E-3</v>
      </c>
      <c r="H33" s="6">
        <f>'Summary by Country in UAC'!H33*$Z$13</f>
        <v>5697031.3130543996</v>
      </c>
      <c r="I33" s="6">
        <f>'Summary by Country in UAC'!I33</f>
        <v>6</v>
      </c>
      <c r="J33" s="11">
        <f>'Summary by Country in UAC'!J33</f>
        <v>2.4563292831534227E-3</v>
      </c>
      <c r="K33" s="6">
        <f>'Summary by Country in UAC'!K33*$Z$14</f>
        <v>111387860.63298179</v>
      </c>
      <c r="L33" s="6">
        <f>'Summary by Country in UAC'!L33</f>
        <v>8</v>
      </c>
      <c r="M33" s="11">
        <f>'Summary by Country in UAC'!M33</f>
        <v>4.1679050152873591E-2</v>
      </c>
      <c r="N33" s="6">
        <f>'Summary by Country in UAC'!N33*$Z$15</f>
        <v>1088106.4288458</v>
      </c>
      <c r="O33" s="6">
        <f>'Summary by Country in UAC'!O33</f>
        <v>2</v>
      </c>
      <c r="P33" s="11">
        <f>'Summary by Country in UAC'!P33</f>
        <v>3.0280053365973537E-4</v>
      </c>
      <c r="Q33" s="6">
        <f>'Summary by Country in UAC'!Q33*$Z$16</f>
        <v>567411.78654480004</v>
      </c>
      <c r="R33" s="6">
        <f>'Summary by Country in UAC'!R33</f>
        <v>5</v>
      </c>
      <c r="S33" s="11">
        <f>'Summary by Country in UAC'!S33</f>
        <v>2.3698972832537907E-4</v>
      </c>
      <c r="T33" s="6">
        <f t="shared" si="0"/>
        <v>219093224.3576152</v>
      </c>
      <c r="U33" s="6">
        <f>'Summary by Country in UAC'!U33</f>
        <v>41</v>
      </c>
      <c r="V33" s="11">
        <f>'Summary by Country in UAC'!V33</f>
        <v>1.3548511403142297E-2</v>
      </c>
    </row>
    <row r="34" spans="1:22" x14ac:dyDescent="0.25">
      <c r="A34" s="7" t="str">
        <f>'Summary by Country in UAC'!A34</f>
        <v>Djibouti</v>
      </c>
      <c r="B34" s="8">
        <f>'Summary by Country in UAC'!B34*$Z$11</f>
        <v>36341.211121599998</v>
      </c>
      <c r="C34" s="8">
        <f>'Summary by Country in UAC'!C34</f>
        <v>1</v>
      </c>
      <c r="D34" s="10">
        <f>'Summary by Country in UAC'!D34</f>
        <v>1.2978932280538228E-5</v>
      </c>
      <c r="E34" s="8">
        <f>'Summary by Country in UAC'!E34*$Z$12</f>
        <v>1551185.8824000002</v>
      </c>
      <c r="F34" s="8">
        <f>'Summary by Country in UAC'!F34</f>
        <v>18</v>
      </c>
      <c r="G34" s="10">
        <f>'Summary by Country in UAC'!G34</f>
        <v>7.0643136815488547E-4</v>
      </c>
      <c r="H34" s="8">
        <f>'Summary by Country in UAC'!H34*$Z$13</f>
        <v>530772.18097639992</v>
      </c>
      <c r="I34" s="8">
        <f>'Summary by Country in UAC'!I34</f>
        <v>12</v>
      </c>
      <c r="J34" s="10">
        <f>'Summary by Country in UAC'!J34</f>
        <v>2.2884747848025212E-4</v>
      </c>
      <c r="K34" s="8">
        <f>'Summary by Country in UAC'!K34*$Z$14</f>
        <v>10744084.075461302</v>
      </c>
      <c r="L34" s="8">
        <f>'Summary by Country in UAC'!L34</f>
        <v>25</v>
      </c>
      <c r="M34" s="10">
        <f>'Summary by Country in UAC'!M34</f>
        <v>4.020215636453728E-3</v>
      </c>
      <c r="N34" s="8">
        <f>'Summary by Country in UAC'!N34*$Z$15</f>
        <v>1153037.6888355</v>
      </c>
      <c r="O34" s="8">
        <f>'Summary by Country in UAC'!O34</f>
        <v>13</v>
      </c>
      <c r="P34" s="10">
        <f>'Summary by Country in UAC'!P34</f>
        <v>3.2086974054507258E-4</v>
      </c>
      <c r="Q34" s="8">
        <f>'Summary by Country in UAC'!Q34*$Z$16</f>
        <v>3350229.5666501997</v>
      </c>
      <c r="R34" s="8">
        <f>'Summary by Country in UAC'!R34</f>
        <v>10</v>
      </c>
      <c r="S34" s="10">
        <f>'Summary by Country in UAC'!S34</f>
        <v>1.3992835779159398E-3</v>
      </c>
      <c r="T34" s="8">
        <f t="shared" si="0"/>
        <v>17365650.605445001</v>
      </c>
      <c r="U34" s="8">
        <f>'Summary by Country in UAC'!U34</f>
        <v>79</v>
      </c>
      <c r="V34" s="10">
        <f>'Summary by Country in UAC'!V34</f>
        <v>1.1104465140868546E-3</v>
      </c>
    </row>
    <row r="35" spans="1:22" x14ac:dyDescent="0.25">
      <c r="A35" s="5" t="str">
        <f>'Summary by Country in UAC'!A35</f>
        <v>Egypt</v>
      </c>
      <c r="B35" s="6">
        <f>'Summary by Country in UAC'!B35*$Z$11</f>
        <v>94511921.576749608</v>
      </c>
      <c r="C35" s="6">
        <f>'Summary by Country in UAC'!C35</f>
        <v>7</v>
      </c>
      <c r="D35" s="11">
        <f>'Summary by Country in UAC'!D35</f>
        <v>3.3754071259311583E-2</v>
      </c>
      <c r="E35" s="6">
        <f>'Summary by Country in UAC'!E35*$Z$12</f>
        <v>715045.30020000006</v>
      </c>
      <c r="F35" s="6">
        <f>'Summary by Country in UAC'!F35</f>
        <v>15</v>
      </c>
      <c r="G35" s="11">
        <f>'Summary by Country in UAC'!G35</f>
        <v>3.2564145628470218E-4</v>
      </c>
      <c r="H35" s="6">
        <f>'Summary by Country in UAC'!H35*$Z$13</f>
        <v>13563151.487669298</v>
      </c>
      <c r="I35" s="6">
        <f>'Summary by Country in UAC'!I35</f>
        <v>20</v>
      </c>
      <c r="J35" s="11">
        <f>'Summary by Country in UAC'!J35</f>
        <v>5.8478818774731715E-3</v>
      </c>
      <c r="K35" s="6">
        <f>'Summary by Country in UAC'!K35*$Z$14</f>
        <v>3809059.662032099</v>
      </c>
      <c r="L35" s="6">
        <f>'Summary by Country in UAC'!L35</f>
        <v>9</v>
      </c>
      <c r="M35" s="11">
        <f>'Summary by Country in UAC'!M35</f>
        <v>1.4252719083296189E-3</v>
      </c>
      <c r="N35" s="6">
        <f>'Summary by Country in UAC'!N35*$Z$15</f>
        <v>19596176.667475201</v>
      </c>
      <c r="O35" s="6">
        <f>'Summary by Country in UAC'!O35</f>
        <v>28</v>
      </c>
      <c r="P35" s="11">
        <f>'Summary by Country in UAC'!P35</f>
        <v>5.4532650440234079E-3</v>
      </c>
      <c r="Q35" s="6">
        <f>'Summary by Country in UAC'!Q35*$Z$16</f>
        <v>150627371.13054237</v>
      </c>
      <c r="R35" s="6">
        <f>'Summary by Country in UAC'!R35</f>
        <v>17</v>
      </c>
      <c r="S35" s="11">
        <f>'Summary by Country in UAC'!S35</f>
        <v>6.2912228136760451E-2</v>
      </c>
      <c r="T35" s="6">
        <f t="shared" si="0"/>
        <v>282822725.82466859</v>
      </c>
      <c r="U35" s="6">
        <f>'Summary by Country in UAC'!U35</f>
        <v>96</v>
      </c>
      <c r="V35" s="11">
        <f>'Summary by Country in UAC'!V35</f>
        <v>1.7465378483507162E-2</v>
      </c>
    </row>
    <row r="36" spans="1:22" x14ac:dyDescent="0.25">
      <c r="A36" s="7" t="str">
        <f>'Summary by Country in UAC'!A36</f>
        <v>Emirates</v>
      </c>
      <c r="B36" s="8">
        <f>'Summary by Country in UAC'!B36*$Z$11</f>
        <v>12224821.3813572</v>
      </c>
      <c r="C36" s="8">
        <f>'Summary by Country in UAC'!C36</f>
        <v>3</v>
      </c>
      <c r="D36" s="10">
        <f>'Summary by Country in UAC'!D36</f>
        <v>4.365983519905468E-3</v>
      </c>
      <c r="E36" s="8">
        <f>'Summary by Country in UAC'!E36*$Z$12</f>
        <v>281526.245</v>
      </c>
      <c r="F36" s="8">
        <f>'Summary by Country in UAC'!F36</f>
        <v>2</v>
      </c>
      <c r="G36" s="10">
        <f>'Summary by Country in UAC'!G36</f>
        <v>1.2821092087245614E-4</v>
      </c>
      <c r="H36" s="8">
        <f>'Summary by Country in UAC'!H36*$Z$13</f>
        <v>2143257.9556299997</v>
      </c>
      <c r="I36" s="8">
        <f>'Summary by Country in UAC'!I36</f>
        <v>2</v>
      </c>
      <c r="J36" s="10">
        <f>'Summary by Country in UAC'!J36</f>
        <v>9.2408607017871209E-4</v>
      </c>
      <c r="K36" s="8">
        <f>'Summary by Country in UAC'!K36*$Z$14</f>
        <v>809815.1383664998</v>
      </c>
      <c r="L36" s="8">
        <f>'Summary by Country in UAC'!L36</f>
        <v>4</v>
      </c>
      <c r="M36" s="10">
        <f>'Summary by Country in UAC'!M36</f>
        <v>3.0301619561350654E-4</v>
      </c>
      <c r="N36" s="8">
        <f>'Summary by Country in UAC'!N36*$Z$15</f>
        <v>61924.450851900001</v>
      </c>
      <c r="O36" s="8">
        <f>'Summary by Country in UAC'!O36</f>
        <v>1</v>
      </c>
      <c r="P36" s="10">
        <f>'Summary by Country in UAC'!P36</f>
        <v>1.7232465747336027E-5</v>
      </c>
      <c r="Q36" s="8">
        <f>'Summary by Country in UAC'!Q36*$Z$16</f>
        <v>2012858.7625193996</v>
      </c>
      <c r="R36" s="8">
        <f>'Summary by Country in UAC'!R36</f>
        <v>8</v>
      </c>
      <c r="S36" s="10">
        <f>'Summary by Country in UAC'!S36</f>
        <v>8.4070663070226438E-4</v>
      </c>
      <c r="T36" s="8">
        <f t="shared" si="0"/>
        <v>17534203.933724999</v>
      </c>
      <c r="U36" s="8">
        <f>'Summary by Country in UAC'!U36</f>
        <v>20</v>
      </c>
      <c r="V36" s="10">
        <f>'Summary by Country in UAC'!V36</f>
        <v>1.047496409705825E-3</v>
      </c>
    </row>
    <row r="37" spans="1:22" x14ac:dyDescent="0.25">
      <c r="A37" s="5" t="str">
        <f>'Summary by Country in UAC'!A37</f>
        <v>Eq Guinea</v>
      </c>
      <c r="B37" s="6">
        <f>'Summary by Country in UAC'!B37*$Z$11</f>
        <v>339471.26246880001</v>
      </c>
      <c r="C37" s="6">
        <f>'Summary by Country in UAC'!C37</f>
        <v>4</v>
      </c>
      <c r="D37" s="11">
        <f>'Summary by Country in UAC'!D37</f>
        <v>1.2123906691025522E-4</v>
      </c>
      <c r="E37" s="6">
        <f>'Summary by Country in UAC'!E37*$Z$12</f>
        <v>1875552.0475999999</v>
      </c>
      <c r="F37" s="6">
        <f>'Summary by Country in UAC'!F37</f>
        <v>7</v>
      </c>
      <c r="G37" s="11">
        <f>'Summary by Country in UAC'!G37</f>
        <v>8.5415217741783428E-4</v>
      </c>
      <c r="H37" s="6">
        <f>'Summary by Country in UAC'!H37*$Z$13</f>
        <v>0</v>
      </c>
      <c r="I37" s="6">
        <f>'Summary by Country in UAC'!I37</f>
        <v>0</v>
      </c>
      <c r="J37" s="11">
        <f>'Summary by Country in UAC'!J37</f>
        <v>0</v>
      </c>
      <c r="K37" s="6">
        <f>'Summary by Country in UAC'!K37*$Z$14</f>
        <v>1972646.3661056997</v>
      </c>
      <c r="L37" s="6">
        <f>'Summary by Country in UAC'!L37</f>
        <v>4</v>
      </c>
      <c r="M37" s="11">
        <f>'Summary by Country in UAC'!M37</f>
        <v>7.3812376285516568E-4</v>
      </c>
      <c r="N37" s="6">
        <f>'Summary by Country in UAC'!N37*$Z$15</f>
        <v>75859.694972099998</v>
      </c>
      <c r="O37" s="6">
        <f>'Summary by Country in UAC'!O37</f>
        <v>1</v>
      </c>
      <c r="P37" s="11">
        <f>'Summary by Country in UAC'!P37</f>
        <v>2.1110394637758222E-5</v>
      </c>
      <c r="Q37" s="6">
        <f>'Summary by Country in UAC'!Q37*$Z$16</f>
        <v>0</v>
      </c>
      <c r="R37" s="6">
        <f>'Summary by Country in UAC'!R37</f>
        <v>0</v>
      </c>
      <c r="S37" s="11">
        <f>'Summary by Country in UAC'!S37</f>
        <v>0</v>
      </c>
      <c r="T37" s="6">
        <f t="shared" si="0"/>
        <v>4263529.3711465998</v>
      </c>
      <c r="U37" s="6">
        <f>'Summary by Country in UAC'!U37</f>
        <v>16</v>
      </c>
      <c r="V37" s="11">
        <f>'Summary by Country in UAC'!V37</f>
        <v>2.6220813842849783E-4</v>
      </c>
    </row>
    <row r="38" spans="1:22" x14ac:dyDescent="0.25">
      <c r="A38" s="7" t="str">
        <f>'Summary by Country in UAC'!A38</f>
        <v>Eritrea</v>
      </c>
      <c r="B38" s="8">
        <f>'Summary by Country in UAC'!B38*$Z$11</f>
        <v>32712.804278000003</v>
      </c>
      <c r="C38" s="8">
        <f>'Summary by Country in UAC'!C38</f>
        <v>3</v>
      </c>
      <c r="D38" s="10">
        <f>'Summary by Country in UAC'!D38</f>
        <v>1.1683079851411687E-5</v>
      </c>
      <c r="E38" s="8">
        <f>'Summary by Country in UAC'!E38*$Z$12</f>
        <v>0</v>
      </c>
      <c r="F38" s="8">
        <f>'Summary by Country in UAC'!F38</f>
        <v>0</v>
      </c>
      <c r="G38" s="10">
        <f>'Summary by Country in UAC'!G38</f>
        <v>0</v>
      </c>
      <c r="H38" s="8">
        <f>'Summary by Country in UAC'!H38*$Z$13</f>
        <v>37076.612614800004</v>
      </c>
      <c r="I38" s="8">
        <f>'Summary by Country in UAC'!I38</f>
        <v>2</v>
      </c>
      <c r="J38" s="10">
        <f>'Summary by Country in UAC'!J38</f>
        <v>1.5985934477344732E-5</v>
      </c>
      <c r="K38" s="8">
        <f>'Summary by Country in UAC'!K38*$Z$14</f>
        <v>1696972.7873744997</v>
      </c>
      <c r="L38" s="8">
        <f>'Summary by Country in UAC'!L38</f>
        <v>7</v>
      </c>
      <c r="M38" s="10">
        <f>'Summary by Country in UAC'!M38</f>
        <v>6.3497237051791391E-4</v>
      </c>
      <c r="N38" s="8">
        <f>'Summary by Country in UAC'!N38*$Z$15</f>
        <v>2837787.1452918001</v>
      </c>
      <c r="O38" s="8">
        <f>'Summary by Country in UAC'!O38</f>
        <v>7</v>
      </c>
      <c r="P38" s="10">
        <f>'Summary by Country in UAC'!P38</f>
        <v>7.897053442819669E-4</v>
      </c>
      <c r="Q38" s="8">
        <f>'Summary by Country in UAC'!Q38*$Z$16</f>
        <v>115811.53331699998</v>
      </c>
      <c r="R38" s="8">
        <f>'Summary by Country in UAC'!R38</f>
        <v>2</v>
      </c>
      <c r="S38" s="10">
        <f>'Summary by Country in UAC'!S38</f>
        <v>4.8370767877192136E-5</v>
      </c>
      <c r="T38" s="8">
        <f t="shared" si="0"/>
        <v>4720360.8828761</v>
      </c>
      <c r="U38" s="8">
        <f>'Summary by Country in UAC'!U38</f>
        <v>21</v>
      </c>
      <c r="V38" s="10">
        <f>'Summary by Country in UAC'!V38</f>
        <v>3.1116803488987843E-4</v>
      </c>
    </row>
    <row r="39" spans="1:22" x14ac:dyDescent="0.25">
      <c r="A39" s="5" t="str">
        <f>'Summary by Country in UAC'!A39</f>
        <v>Ethiopia</v>
      </c>
      <c r="B39" s="6">
        <f>'Summary by Country in UAC'!B39*$Z$11</f>
        <v>5372618.5751083996</v>
      </c>
      <c r="C39" s="6">
        <f>'Summary by Country in UAC'!C39</f>
        <v>14</v>
      </c>
      <c r="D39" s="11">
        <f>'Summary by Country in UAC'!D39</f>
        <v>1.9187817495176437E-3</v>
      </c>
      <c r="E39" s="6">
        <f>'Summary by Country in UAC'!E39*$Z$12</f>
        <v>463851.61899999995</v>
      </c>
      <c r="F39" s="6">
        <f>'Summary by Country in UAC'!F39</f>
        <v>5</v>
      </c>
      <c r="G39" s="11">
        <f>'Summary by Country in UAC'!G39</f>
        <v>2.1124440181472131E-4</v>
      </c>
      <c r="H39" s="6">
        <f>'Summary by Country in UAC'!H39*$Z$13</f>
        <v>17642339.964166496</v>
      </c>
      <c r="I39" s="6">
        <f>'Summary by Country in UAC'!I39</f>
        <v>28</v>
      </c>
      <c r="J39" s="11">
        <f>'Summary by Country in UAC'!J39</f>
        <v>7.6066628206921845E-3</v>
      </c>
      <c r="K39" s="6">
        <f>'Summary by Country in UAC'!K39*$Z$14</f>
        <v>36971833.463459998</v>
      </c>
      <c r="L39" s="6">
        <f>'Summary by Country in UAC'!L39</f>
        <v>26</v>
      </c>
      <c r="M39" s="11">
        <f>'Summary by Country in UAC'!M39</f>
        <v>1.3834100883260576E-2</v>
      </c>
      <c r="N39" s="6">
        <f>'Summary by Country in UAC'!N39*$Z$15</f>
        <v>5049726.2180118002</v>
      </c>
      <c r="O39" s="6">
        <f>'Summary by Country in UAC'!O39</f>
        <v>10</v>
      </c>
      <c r="P39" s="11">
        <f>'Summary by Country in UAC'!P39</f>
        <v>1.4052483774693509E-3</v>
      </c>
      <c r="Q39" s="6">
        <f>'Summary by Country in UAC'!Q39*$Z$16</f>
        <v>12316337.800532999</v>
      </c>
      <c r="R39" s="6">
        <f>'Summary by Country in UAC'!R39</f>
        <v>40</v>
      </c>
      <c r="S39" s="11">
        <f>'Summary by Country in UAC'!S39</f>
        <v>5.1441397914659898E-3</v>
      </c>
      <c r="T39" s="6">
        <f t="shared" si="0"/>
        <v>77816707.640279695</v>
      </c>
      <c r="U39" s="6">
        <f>'Summary by Country in UAC'!U39</f>
        <v>123</v>
      </c>
      <c r="V39" s="11">
        <f>'Summary by Country in UAC'!V39</f>
        <v>4.946289054560766E-3</v>
      </c>
    </row>
    <row r="40" spans="1:22" x14ac:dyDescent="0.25">
      <c r="A40" s="7" t="str">
        <f>'Summary by Country in UAC'!A40</f>
        <v>Finland</v>
      </c>
      <c r="B40" s="8">
        <f>'Summary by Country in UAC'!B40*$Z$11</f>
        <v>109092.7179188</v>
      </c>
      <c r="C40" s="8">
        <f>'Summary by Country in UAC'!C40</f>
        <v>1</v>
      </c>
      <c r="D40" s="10">
        <f>'Summary by Country in UAC'!D40</f>
        <v>3.8961469760329392E-5</v>
      </c>
      <c r="E40" s="8">
        <f>'Summary by Country in UAC'!E40*$Z$12</f>
        <v>0</v>
      </c>
      <c r="F40" s="8">
        <f>'Summary by Country in UAC'!F40</f>
        <v>0</v>
      </c>
      <c r="G40" s="10">
        <f>'Summary by Country in UAC'!G40</f>
        <v>0</v>
      </c>
      <c r="H40" s="8">
        <f>'Summary by Country in UAC'!H40*$Z$13</f>
        <v>0</v>
      </c>
      <c r="I40" s="8">
        <f>'Summary by Country in UAC'!I40</f>
        <v>0</v>
      </c>
      <c r="J40" s="10">
        <f>'Summary by Country in UAC'!J40</f>
        <v>0</v>
      </c>
      <c r="K40" s="8">
        <f>'Summary by Country in UAC'!K40*$Z$14</f>
        <v>0</v>
      </c>
      <c r="L40" s="8">
        <f>'Summary by Country in UAC'!L40</f>
        <v>0</v>
      </c>
      <c r="M40" s="10">
        <f>'Summary by Country in UAC'!M40</f>
        <v>0</v>
      </c>
      <c r="N40" s="8">
        <f>'Summary by Country in UAC'!N40*$Z$15</f>
        <v>0</v>
      </c>
      <c r="O40" s="8">
        <f>'Summary by Country in UAC'!O40</f>
        <v>0</v>
      </c>
      <c r="P40" s="10">
        <f>'Summary by Country in UAC'!P40</f>
        <v>0</v>
      </c>
      <c r="Q40" s="8">
        <f>'Summary by Country in UAC'!Q40*$Z$16</f>
        <v>200186.25136199998</v>
      </c>
      <c r="R40" s="8">
        <f>'Summary by Country in UAC'!R40</f>
        <v>1</v>
      </c>
      <c r="S40" s="10">
        <f>'Summary by Country in UAC'!S40</f>
        <v>8.3611384976069099E-5</v>
      </c>
      <c r="T40" s="8">
        <f t="shared" si="0"/>
        <v>309278.96928079997</v>
      </c>
      <c r="U40" s="8">
        <f>'Summary by Country in UAC'!U40</f>
        <v>2</v>
      </c>
      <c r="V40" s="10">
        <f>'Summary by Country in UAC'!V40</f>
        <v>1.9004705677041226E-5</v>
      </c>
    </row>
    <row r="41" spans="1:22" x14ac:dyDescent="0.25">
      <c r="A41" s="5" t="str">
        <f>'Summary by Country in UAC'!A41</f>
        <v>France</v>
      </c>
      <c r="B41" s="6">
        <f>'Summary by Country in UAC'!B41*$Z$11</f>
        <v>109320454.86673082</v>
      </c>
      <c r="C41" s="6">
        <f>'Summary by Country in UAC'!C41</f>
        <v>59</v>
      </c>
      <c r="D41" s="11">
        <f>'Summary by Country in UAC'!D41</f>
        <v>3.9042803935326484E-2</v>
      </c>
      <c r="E41" s="6">
        <f>'Summary by Country in UAC'!E41*$Z$12</f>
        <v>162252674.50699997</v>
      </c>
      <c r="F41" s="6">
        <f>'Summary by Country in UAC'!F41</f>
        <v>64</v>
      </c>
      <c r="G41" s="11">
        <f>'Summary by Country in UAC'!G41</f>
        <v>7.3892097742295243E-2</v>
      </c>
      <c r="H41" s="6">
        <f>'Summary by Country in UAC'!H41*$Z$13</f>
        <v>60752585.991761401</v>
      </c>
      <c r="I41" s="6">
        <f>'Summary by Country in UAC'!I41</f>
        <v>53</v>
      </c>
      <c r="J41" s="11">
        <f>'Summary by Country in UAC'!J41</f>
        <v>2.6194055780755902E-2</v>
      </c>
      <c r="K41" s="6">
        <f>'Summary by Country in UAC'!K41*$Z$14</f>
        <v>131979011.81837666</v>
      </c>
      <c r="L41" s="6">
        <f>'Summary by Country in UAC'!L41</f>
        <v>73</v>
      </c>
      <c r="M41" s="11">
        <f>'Summary by Country in UAC'!M41</f>
        <v>4.9383836097091266E-2</v>
      </c>
      <c r="N41" s="6">
        <f>'Summary by Country in UAC'!N41*$Z$15</f>
        <v>586426549.05671859</v>
      </c>
      <c r="O41" s="6">
        <f>'Summary by Country in UAC'!O41</f>
        <v>64</v>
      </c>
      <c r="P41" s="11">
        <f>'Summary by Country in UAC'!P41</f>
        <v>0.16319200704931738</v>
      </c>
      <c r="Q41" s="6">
        <f>'Summary by Country in UAC'!Q41*$Z$16</f>
        <v>54109831.640241891</v>
      </c>
      <c r="R41" s="6">
        <f>'Summary by Country in UAC'!R41</f>
        <v>44</v>
      </c>
      <c r="S41" s="11">
        <f>'Summary by Country in UAC'!S41</f>
        <v>2.2599943470050649E-2</v>
      </c>
      <c r="T41" s="6">
        <f t="shared" si="0"/>
        <v>1104841107.8808293</v>
      </c>
      <c r="U41" s="6">
        <f>'Summary by Country in UAC'!U41</f>
        <v>357</v>
      </c>
      <c r="V41" s="11">
        <f>'Summary by Country in UAC'!V41</f>
        <v>7.0780008835842817E-2</v>
      </c>
    </row>
    <row r="42" spans="1:22" x14ac:dyDescent="0.25">
      <c r="A42" s="7" t="str">
        <f>'Summary by Country in UAC'!A42</f>
        <v>Gabon</v>
      </c>
      <c r="B42" s="8">
        <f>'Summary by Country in UAC'!B42*$Z$11</f>
        <v>3557881.9650220005</v>
      </c>
      <c r="C42" s="8">
        <f>'Summary by Country in UAC'!C42</f>
        <v>10</v>
      </c>
      <c r="D42" s="10">
        <f>'Summary by Country in UAC'!D42</f>
        <v>1.2706651116182106E-3</v>
      </c>
      <c r="E42" s="8">
        <f>'Summary by Country in UAC'!E42*$Z$12</f>
        <v>687758.33279999997</v>
      </c>
      <c r="F42" s="8">
        <f>'Summary by Country in UAC'!F42</f>
        <v>4</v>
      </c>
      <c r="G42" s="10">
        <f>'Summary by Country in UAC'!G42</f>
        <v>3.1321459633716625E-4</v>
      </c>
      <c r="H42" s="8">
        <f>'Summary by Country in UAC'!H42*$Z$13</f>
        <v>8190956.4883453995</v>
      </c>
      <c r="I42" s="8">
        <f>'Summary by Country in UAC'!I42</f>
        <v>6</v>
      </c>
      <c r="J42" s="10">
        <f>'Summary by Country in UAC'!J42</f>
        <v>3.5316088632434406E-3</v>
      </c>
      <c r="K42" s="8">
        <f>'Summary by Country in UAC'!K42*$Z$14</f>
        <v>1004563.3322546999</v>
      </c>
      <c r="L42" s="8">
        <f>'Summary by Country in UAC'!L42</f>
        <v>10</v>
      </c>
      <c r="M42" s="10">
        <f>'Summary by Country in UAC'!M42</f>
        <v>3.7588697070624973E-4</v>
      </c>
      <c r="N42" s="8">
        <f>'Summary by Country in UAC'!N42*$Z$15</f>
        <v>4348793.2685066983</v>
      </c>
      <c r="O42" s="8">
        <f>'Summary by Country in UAC'!O42</f>
        <v>43</v>
      </c>
      <c r="P42" s="10">
        <f>'Summary by Country in UAC'!P42</f>
        <v>1.2101912897219951E-3</v>
      </c>
      <c r="Q42" s="8">
        <f>'Summary by Country in UAC'!Q42*$Z$16</f>
        <v>1240719.6440055</v>
      </c>
      <c r="R42" s="8">
        <f>'Summary by Country in UAC'!R42</f>
        <v>30</v>
      </c>
      <c r="S42" s="10">
        <f>'Summary by Country in UAC'!S42</f>
        <v>5.1820885348776368E-4</v>
      </c>
      <c r="T42" s="8">
        <f t="shared" si="0"/>
        <v>19030673.030934297</v>
      </c>
      <c r="U42" s="8">
        <f>'Summary by Country in UAC'!U42</f>
        <v>103</v>
      </c>
      <c r="V42" s="10">
        <f>'Summary by Country in UAC'!V42</f>
        <v>1.1899840258477331E-3</v>
      </c>
    </row>
    <row r="43" spans="1:22" x14ac:dyDescent="0.25">
      <c r="A43" s="5" t="str">
        <f>'Summary by Country in UAC'!A43</f>
        <v>Gambia</v>
      </c>
      <c r="B43" s="6">
        <f>'Summary by Country in UAC'!B43*$Z$11</f>
        <v>6669505.7292555999</v>
      </c>
      <c r="C43" s="6">
        <f>'Summary by Country in UAC'!C43</f>
        <v>44</v>
      </c>
      <c r="D43" s="11">
        <f>'Summary by Country in UAC'!D43</f>
        <v>2.3819531747311519E-3</v>
      </c>
      <c r="E43" s="6">
        <f>'Summary by Country in UAC'!E43*$Z$12</f>
        <v>5064428.5692000007</v>
      </c>
      <c r="F43" s="6">
        <f>'Summary by Country in UAC'!F43</f>
        <v>11</v>
      </c>
      <c r="G43" s="11">
        <f>'Summary by Country in UAC'!G43</f>
        <v>2.306410368773638E-3</v>
      </c>
      <c r="H43" s="6">
        <f>'Summary by Country in UAC'!H43*$Z$13</f>
        <v>1237500.8586665997</v>
      </c>
      <c r="I43" s="6">
        <f>'Summary by Country in UAC'!I43</f>
        <v>9</v>
      </c>
      <c r="J43" s="11">
        <f>'Summary by Country in UAC'!J43</f>
        <v>5.3356027552542418E-4</v>
      </c>
      <c r="K43" s="6">
        <f>'Summary by Country in UAC'!K43*$Z$14</f>
        <v>7386369.6725766007</v>
      </c>
      <c r="L43" s="6">
        <f>'Summary by Country in UAC'!L43</f>
        <v>20</v>
      </c>
      <c r="M43" s="11">
        <f>'Summary by Country in UAC'!M43</f>
        <v>2.7638278559398836E-3</v>
      </c>
      <c r="N43" s="6">
        <f>'Summary by Country in UAC'!N43*$Z$15</f>
        <v>7091446.0648121983</v>
      </c>
      <c r="O43" s="6">
        <f>'Summary by Country in UAC'!O43</f>
        <v>25</v>
      </c>
      <c r="P43" s="11">
        <f>'Summary by Country in UAC'!P43</f>
        <v>1.9734224483188545E-3</v>
      </c>
      <c r="Q43" s="6">
        <f>'Summary by Country in UAC'!Q43*$Z$16</f>
        <v>3222473.3850602997</v>
      </c>
      <c r="R43" s="6">
        <f>'Summary by Country in UAC'!R43</f>
        <v>14</v>
      </c>
      <c r="S43" s="11">
        <f>'Summary by Country in UAC'!S43</f>
        <v>1.3459239130572901E-3</v>
      </c>
      <c r="T43" s="6">
        <f t="shared" si="0"/>
        <v>30671724.279571299</v>
      </c>
      <c r="U43" s="6">
        <f>'Summary by Country in UAC'!U43</f>
        <v>123</v>
      </c>
      <c r="V43" s="11">
        <f>'Summary by Country in UAC'!V43</f>
        <v>1.9180372723718599E-3</v>
      </c>
    </row>
    <row r="44" spans="1:22" x14ac:dyDescent="0.25">
      <c r="A44" s="7" t="str">
        <f>'Summary by Country in UAC'!A44</f>
        <v>Germany</v>
      </c>
      <c r="B44" s="8">
        <f>'Summary by Country in UAC'!B44*$Z$11</f>
        <v>32159822.506103598</v>
      </c>
      <c r="C44" s="8">
        <f>'Summary by Country in UAC'!C44</f>
        <v>15</v>
      </c>
      <c r="D44" s="10">
        <f>'Summary by Country in UAC'!D44</f>
        <v>1.1485587452333395E-2</v>
      </c>
      <c r="E44" s="8">
        <f>'Summary by Country in UAC'!E44*$Z$12</f>
        <v>74366517.579200014</v>
      </c>
      <c r="F44" s="8">
        <f>'Summary by Country in UAC'!F44</f>
        <v>22</v>
      </c>
      <c r="G44" s="10">
        <f>'Summary by Country in UAC'!G44</f>
        <v>3.3867534094048427E-2</v>
      </c>
      <c r="H44" s="8">
        <f>'Summary by Country in UAC'!H44*$Z$13</f>
        <v>57038231.793117307</v>
      </c>
      <c r="I44" s="8">
        <f>'Summary by Country in UAC'!I44</f>
        <v>19</v>
      </c>
      <c r="J44" s="10">
        <f>'Summary by Country in UAC'!J44</f>
        <v>2.4592576609450134E-2</v>
      </c>
      <c r="K44" s="8">
        <f>'Summary by Country in UAC'!K44*$Z$14</f>
        <v>53437398.715818897</v>
      </c>
      <c r="L44" s="8">
        <f>'Summary by Country in UAC'!L44</f>
        <v>20</v>
      </c>
      <c r="M44" s="10">
        <f>'Summary by Country in UAC'!M44</f>
        <v>1.9995177288253275E-2</v>
      </c>
      <c r="N44" s="8">
        <f>'Summary by Country in UAC'!N44*$Z$15</f>
        <v>15960183.219899099</v>
      </c>
      <c r="O44" s="8">
        <f>'Summary by Country in UAC'!O44</f>
        <v>15</v>
      </c>
      <c r="P44" s="10">
        <f>'Summary by Country in UAC'!P44</f>
        <v>4.4414331798580614E-3</v>
      </c>
      <c r="Q44" s="8">
        <f>'Summary by Country in UAC'!Q44*$Z$16</f>
        <v>10585214.8183266</v>
      </c>
      <c r="R44" s="8">
        <f>'Summary by Country in UAC'!R44</f>
        <v>16</v>
      </c>
      <c r="S44" s="10">
        <f>'Summary by Country in UAC'!S44</f>
        <v>4.4211051718484736E-3</v>
      </c>
      <c r="T44" s="8">
        <f t="shared" si="0"/>
        <v>243547368.63246551</v>
      </c>
      <c r="U44" s="8">
        <f>'Summary by Country in UAC'!U44</f>
        <v>107</v>
      </c>
      <c r="V44" s="10">
        <f>'Summary by Country in UAC'!V44</f>
        <v>1.4953337699201676E-2</v>
      </c>
    </row>
    <row r="45" spans="1:22" x14ac:dyDescent="0.25">
      <c r="A45" s="5" t="str">
        <f>'Summary by Country in UAC'!A45</f>
        <v>Ghana</v>
      </c>
      <c r="B45" s="6">
        <f>'Summary by Country in UAC'!B45*$Z$11</f>
        <v>15564174.193752801</v>
      </c>
      <c r="C45" s="6">
        <f>'Summary by Country in UAC'!C45</f>
        <v>110</v>
      </c>
      <c r="D45" s="11">
        <f>'Summary by Country in UAC'!D45</f>
        <v>5.5586029366850804E-3</v>
      </c>
      <c r="E45" s="6">
        <f>'Summary by Country in UAC'!E45*$Z$12</f>
        <v>79841133.741600007</v>
      </c>
      <c r="F45" s="6">
        <f>'Summary by Country in UAC'!F45</f>
        <v>86</v>
      </c>
      <c r="G45" s="11">
        <f>'Summary by Country in UAC'!G45</f>
        <v>3.6360749529804823E-2</v>
      </c>
      <c r="H45" s="6">
        <f>'Summary by Country in UAC'!H45*$Z$13</f>
        <v>63390060.783102892</v>
      </c>
      <c r="I45" s="6">
        <f>'Summary by Country in UAC'!I45</f>
        <v>49</v>
      </c>
      <c r="J45" s="11">
        <f>'Summary by Country in UAC'!J45</f>
        <v>2.7331228144317595E-2</v>
      </c>
      <c r="K45" s="6">
        <f>'Summary by Country in UAC'!K45*$Z$14</f>
        <v>13378658.631312592</v>
      </c>
      <c r="L45" s="6">
        <f>'Summary by Country in UAC'!L45</f>
        <v>86</v>
      </c>
      <c r="M45" s="11">
        <f>'Summary by Country in UAC'!M45</f>
        <v>5.006019335535611E-3</v>
      </c>
      <c r="N45" s="6">
        <f>'Summary by Country in UAC'!N45*$Z$15</f>
        <v>41946921.03559231</v>
      </c>
      <c r="O45" s="6">
        <f>'Summary by Country in UAC'!O45</f>
        <v>85</v>
      </c>
      <c r="P45" s="11">
        <f>'Summary by Country in UAC'!P45</f>
        <v>1.1673076951151915E-2</v>
      </c>
      <c r="Q45" s="6">
        <f>'Summary by Country in UAC'!Q45*$Z$16</f>
        <v>94951016.057846725</v>
      </c>
      <c r="R45" s="6">
        <f>'Summary by Country in UAC'!R45</f>
        <v>59</v>
      </c>
      <c r="S45" s="11">
        <f>'Summary by Country in UAC'!S45</f>
        <v>3.9657998006693014E-2</v>
      </c>
      <c r="T45" s="6">
        <f t="shared" si="0"/>
        <v>309071964.44320732</v>
      </c>
      <c r="U45" s="6">
        <f>'Summary by Country in UAC'!U45</f>
        <v>475</v>
      </c>
      <c r="V45" s="11">
        <f>'Summary by Country in UAC'!V45</f>
        <v>1.9158018874751447E-2</v>
      </c>
    </row>
    <row r="46" spans="1:22" x14ac:dyDescent="0.25">
      <c r="A46" s="7" t="str">
        <f>'Summary by Country in UAC'!A46</f>
        <v>Greece</v>
      </c>
      <c r="B46" s="8">
        <f>'Summary by Country in UAC'!B46*$Z$11</f>
        <v>0</v>
      </c>
      <c r="C46" s="8">
        <f>'Summary by Country in UAC'!C46</f>
        <v>0</v>
      </c>
      <c r="D46" s="10">
        <f>'Summary by Country in UAC'!D46</f>
        <v>0</v>
      </c>
      <c r="E46" s="8">
        <f>'Summary by Country in UAC'!E46*$Z$12</f>
        <v>0</v>
      </c>
      <c r="F46" s="8">
        <f>'Summary by Country in UAC'!F46</f>
        <v>0</v>
      </c>
      <c r="G46" s="10">
        <f>'Summary by Country in UAC'!G46</f>
        <v>0</v>
      </c>
      <c r="H46" s="8">
        <f>'Summary by Country in UAC'!H46*$Z$13</f>
        <v>110999.02792329999</v>
      </c>
      <c r="I46" s="8">
        <f>'Summary by Country in UAC'!I46</f>
        <v>1</v>
      </c>
      <c r="J46" s="10">
        <f>'Summary by Country in UAC'!J46</f>
        <v>4.7858287537371444E-5</v>
      </c>
      <c r="K46" s="8">
        <f>'Summary by Country in UAC'!K46*$Z$14</f>
        <v>523743.74843759998</v>
      </c>
      <c r="L46" s="8">
        <f>'Summary by Country in UAC'!L46</f>
        <v>1</v>
      </c>
      <c r="M46" s="10">
        <f>'Summary by Country in UAC'!M46</f>
        <v>1.959741558401128E-4</v>
      </c>
      <c r="N46" s="8">
        <f>'Summary by Country in UAC'!N46*$Z$15</f>
        <v>0</v>
      </c>
      <c r="O46" s="8">
        <f>'Summary by Country in UAC'!O46</f>
        <v>0</v>
      </c>
      <c r="P46" s="10">
        <f>'Summary by Country in UAC'!P46</f>
        <v>0</v>
      </c>
      <c r="Q46" s="8">
        <f>'Summary by Country in UAC'!Q46*$Z$16</f>
        <v>0</v>
      </c>
      <c r="R46" s="8">
        <f>'Summary by Country in UAC'!R46</f>
        <v>0</v>
      </c>
      <c r="S46" s="10">
        <f>'Summary by Country in UAC'!S46</f>
        <v>0</v>
      </c>
      <c r="T46" s="8">
        <f t="shared" si="0"/>
        <v>634742.77636089991</v>
      </c>
      <c r="U46" s="8">
        <f>'Summary by Country in UAC'!U46</f>
        <v>2</v>
      </c>
      <c r="V46" s="10">
        <f>'Summary by Country in UAC'!V46</f>
        <v>4.0836683609214863E-5</v>
      </c>
    </row>
    <row r="47" spans="1:22" x14ac:dyDescent="0.25">
      <c r="A47" s="5" t="str">
        <f>'Summary by Country in UAC'!A47</f>
        <v>Guinea</v>
      </c>
      <c r="B47" s="6">
        <f>'Summary by Country in UAC'!B47*$Z$11</f>
        <v>6452761.8167936001</v>
      </c>
      <c r="C47" s="6">
        <f>'Summary by Country in UAC'!C47</f>
        <v>46</v>
      </c>
      <c r="D47" s="11">
        <f>'Summary by Country in UAC'!D47</f>
        <v>2.304545062143754E-3</v>
      </c>
      <c r="E47" s="6">
        <f>'Summary by Country in UAC'!E47*$Z$12</f>
        <v>700456.91099999996</v>
      </c>
      <c r="F47" s="6">
        <f>'Summary by Country in UAC'!F47</f>
        <v>13</v>
      </c>
      <c r="G47" s="11">
        <f>'Summary by Country in UAC'!G47</f>
        <v>3.1899770336078629E-4</v>
      </c>
      <c r="H47" s="6">
        <f>'Summary by Country in UAC'!H47*$Z$13</f>
        <v>437029.40739150002</v>
      </c>
      <c r="I47" s="6">
        <f>'Summary by Country in UAC'!I47</f>
        <v>5</v>
      </c>
      <c r="J47" s="11">
        <f>'Summary by Country in UAC'!J47</f>
        <v>1.8842938927070594E-4</v>
      </c>
      <c r="K47" s="6">
        <f>'Summary by Country in UAC'!K47*$Z$14</f>
        <v>771991.92901979992</v>
      </c>
      <c r="L47" s="6">
        <f>'Summary by Country in UAC'!L47</f>
        <v>4</v>
      </c>
      <c r="M47" s="11">
        <f>'Summary by Country in UAC'!M47</f>
        <v>2.888635273573307E-4</v>
      </c>
      <c r="N47" s="6">
        <f>'Summary by Country in UAC'!N47*$Z$15</f>
        <v>658106.05063319998</v>
      </c>
      <c r="O47" s="6">
        <f>'Summary by Country in UAC'!O47</f>
        <v>15</v>
      </c>
      <c r="P47" s="11">
        <f>'Summary by Country in UAC'!P47</f>
        <v>1.8313912872274172E-4</v>
      </c>
      <c r="Q47" s="6">
        <f>'Summary by Country in UAC'!Q47*$Z$16</f>
        <v>2338730.7810359998</v>
      </c>
      <c r="R47" s="6">
        <f>'Summary by Country in UAC'!R47</f>
        <v>11</v>
      </c>
      <c r="S47" s="11">
        <f>'Summary by Country in UAC'!S47</f>
        <v>9.7681293474534111E-4</v>
      </c>
      <c r="T47" s="6">
        <f t="shared" si="0"/>
        <v>11359076.895874098</v>
      </c>
      <c r="U47" s="6">
        <f>'Summary by Country in UAC'!U47</f>
        <v>94</v>
      </c>
      <c r="V47" s="11">
        <f>'Summary by Country in UAC'!V47</f>
        <v>6.8669338746063361E-4</v>
      </c>
    </row>
    <row r="48" spans="1:22" x14ac:dyDescent="0.25">
      <c r="A48" s="7" t="str">
        <f>'Summary by Country in UAC'!A48</f>
        <v>Guinea-Bissau</v>
      </c>
      <c r="B48" s="8">
        <f>'Summary by Country in UAC'!B48*$Z$11</f>
        <v>84033.191211199999</v>
      </c>
      <c r="C48" s="8">
        <f>'Summary by Country in UAC'!C48</f>
        <v>2</v>
      </c>
      <c r="D48" s="10">
        <f>'Summary by Country in UAC'!D48</f>
        <v>3.001168822905389E-5</v>
      </c>
      <c r="E48" s="8">
        <f>'Summary by Country in UAC'!E48*$Z$12</f>
        <v>97645.748199999987</v>
      </c>
      <c r="F48" s="8">
        <f>'Summary by Country in UAC'!F48</f>
        <v>5</v>
      </c>
      <c r="G48" s="10">
        <f>'Summary by Country in UAC'!G48</f>
        <v>4.4469215635657616E-5</v>
      </c>
      <c r="H48" s="8">
        <f>'Summary by Country in UAC'!H48*$Z$13</f>
        <v>206556.52296179999</v>
      </c>
      <c r="I48" s="8">
        <f>'Summary by Country in UAC'!I48</f>
        <v>6</v>
      </c>
      <c r="J48" s="10">
        <f>'Summary by Country in UAC'!J48</f>
        <v>8.9058811176763659E-5</v>
      </c>
      <c r="K48" s="8">
        <f>'Summary by Country in UAC'!K48*$Z$14</f>
        <v>514576.78419779992</v>
      </c>
      <c r="L48" s="8">
        <f>'Summary by Country in UAC'!L48</f>
        <v>13</v>
      </c>
      <c r="M48" s="10">
        <f>'Summary by Country in UAC'!M48</f>
        <v>1.9254406606076843E-4</v>
      </c>
      <c r="N48" s="8">
        <f>'Summary by Country in UAC'!N48*$Z$15</f>
        <v>2237980.5999954003</v>
      </c>
      <c r="O48" s="8">
        <f>'Summary by Country in UAC'!O48</f>
        <v>9</v>
      </c>
      <c r="P48" s="10">
        <f>'Summary by Country in UAC'!P48</f>
        <v>6.2278992388416091E-4</v>
      </c>
      <c r="Q48" s="8">
        <f>'Summary by Country in UAC'!Q48*$Z$16</f>
        <v>1174651.7183540999</v>
      </c>
      <c r="R48" s="8">
        <f>'Summary by Country in UAC'!R48</f>
        <v>16</v>
      </c>
      <c r="S48" s="10">
        <f>'Summary by Country in UAC'!S48</f>
        <v>4.9061439718206892E-4</v>
      </c>
      <c r="T48" s="8">
        <f t="shared" si="0"/>
        <v>4315444.5649203006</v>
      </c>
      <c r="U48" s="8">
        <f>'Summary by Country in UAC'!U48</f>
        <v>51</v>
      </c>
      <c r="V48" s="10">
        <f>'Summary by Country in UAC'!V48</f>
        <v>2.804293345860679E-4</v>
      </c>
    </row>
    <row r="49" spans="1:22" x14ac:dyDescent="0.25">
      <c r="A49" s="5" t="str">
        <f>'Summary by Country in UAC'!A49</f>
        <v>India</v>
      </c>
      <c r="B49" s="6">
        <f>'Summary by Country in UAC'!B49*$Z$11</f>
        <v>220449579.07520241</v>
      </c>
      <c r="C49" s="6">
        <f>'Summary by Country in UAC'!C49</f>
        <v>24</v>
      </c>
      <c r="D49" s="11">
        <f>'Summary by Country in UAC'!D49</f>
        <v>7.8731557638969482E-2</v>
      </c>
      <c r="E49" s="6">
        <f>'Summary by Country in UAC'!E49*$Z$12</f>
        <v>80897952.519999996</v>
      </c>
      <c r="F49" s="6">
        <f>'Summary by Country in UAC'!F49</f>
        <v>18</v>
      </c>
      <c r="G49" s="11">
        <f>'Summary by Country in UAC'!G49</f>
        <v>3.6842039324914214E-2</v>
      </c>
      <c r="H49" s="6">
        <f>'Summary by Country in UAC'!H49*$Z$13</f>
        <v>167791194.78223187</v>
      </c>
      <c r="I49" s="6">
        <f>'Summary by Country in UAC'!I49</f>
        <v>17</v>
      </c>
      <c r="J49" s="11">
        <f>'Summary by Country in UAC'!J49</f>
        <v>7.2344770908047917E-2</v>
      </c>
      <c r="K49" s="6">
        <f>'Summary by Country in UAC'!K49*$Z$14</f>
        <v>56786963.0308524</v>
      </c>
      <c r="L49" s="6">
        <f>'Summary by Country in UAC'!L49</f>
        <v>11</v>
      </c>
      <c r="M49" s="11">
        <f>'Summary by Country in UAC'!M49</f>
        <v>2.1248515473251326E-2</v>
      </c>
      <c r="N49" s="6">
        <f>'Summary by Country in UAC'!N49*$Z$15</f>
        <v>132441951.63436382</v>
      </c>
      <c r="O49" s="6">
        <f>'Summary by Country in UAC'!O49</f>
        <v>27</v>
      </c>
      <c r="P49" s="11">
        <f>'Summary by Country in UAC'!P49</f>
        <v>3.6856223408551748E-2</v>
      </c>
      <c r="Q49" s="6">
        <f>'Summary by Country in UAC'!Q49*$Z$16</f>
        <v>131243083.91575919</v>
      </c>
      <c r="R49" s="6">
        <f>'Summary by Country in UAC'!R49</f>
        <v>29</v>
      </c>
      <c r="S49" s="11">
        <f>'Summary by Country in UAC'!S49</f>
        <v>5.4816032270286544E-2</v>
      </c>
      <c r="T49" s="6">
        <f t="shared" si="0"/>
        <v>789610724.95840967</v>
      </c>
      <c r="U49" s="6">
        <f>'Summary by Country in UAC'!U49</f>
        <v>126</v>
      </c>
      <c r="V49" s="11">
        <f>'Summary by Country in UAC'!V49</f>
        <v>4.88201043765338E-2</v>
      </c>
    </row>
    <row r="50" spans="1:22" x14ac:dyDescent="0.25">
      <c r="A50" s="7" t="str">
        <f>'Summary by Country in UAC'!A50</f>
        <v>Ireland</v>
      </c>
      <c r="B50" s="8">
        <f>'Summary by Country in UAC'!B50*$Z$11</f>
        <v>0</v>
      </c>
      <c r="C50" s="8">
        <f>'Summary by Country in UAC'!C50</f>
        <v>0</v>
      </c>
      <c r="D50" s="10">
        <f>'Summary by Country in UAC'!D50</f>
        <v>0</v>
      </c>
      <c r="E50" s="8">
        <f>'Summary by Country in UAC'!E50*$Z$12</f>
        <v>0</v>
      </c>
      <c r="F50" s="8">
        <f>'Summary by Country in UAC'!F50</f>
        <v>0</v>
      </c>
      <c r="G50" s="10">
        <f>'Summary by Country in UAC'!G50</f>
        <v>0</v>
      </c>
      <c r="H50" s="8">
        <f>'Summary by Country in UAC'!H50*$Z$13</f>
        <v>0</v>
      </c>
      <c r="I50" s="8">
        <f>'Summary by Country in UAC'!I50</f>
        <v>0</v>
      </c>
      <c r="J50" s="10">
        <f>'Summary by Country in UAC'!J50</f>
        <v>0</v>
      </c>
      <c r="K50" s="8">
        <f>'Summary by Country in UAC'!K50*$Z$14</f>
        <v>1013938.6409999999</v>
      </c>
      <c r="L50" s="8">
        <f>'Summary by Country in UAC'!L50</f>
        <v>2</v>
      </c>
      <c r="M50" s="10">
        <f>'Summary by Country in UAC'!M50</f>
        <v>3.7939501872129826E-4</v>
      </c>
      <c r="N50" s="8">
        <f>'Summary by Country in UAC'!N50*$Z$15</f>
        <v>40360.631383799999</v>
      </c>
      <c r="O50" s="8">
        <f>'Summary by Country in UAC'!O50</f>
        <v>1</v>
      </c>
      <c r="P50" s="10">
        <f>'Summary by Country in UAC'!P50</f>
        <v>1.1231640947863955E-5</v>
      </c>
      <c r="Q50" s="8">
        <f>'Summary by Country in UAC'!Q50*$Z$16</f>
        <v>0</v>
      </c>
      <c r="R50" s="8">
        <f>'Summary by Country in UAC'!R50</f>
        <v>0</v>
      </c>
      <c r="S50" s="10">
        <f>'Summary by Country in UAC'!S50</f>
        <v>0</v>
      </c>
      <c r="T50" s="8">
        <f t="shared" si="0"/>
        <v>1054299.2723838</v>
      </c>
      <c r="U50" s="8">
        <f>'Summary by Country in UAC'!U50</f>
        <v>3</v>
      </c>
      <c r="V50" s="10">
        <f>'Summary by Country in UAC'!V50</f>
        <v>6.8430165739894228E-5</v>
      </c>
    </row>
    <row r="51" spans="1:22" x14ac:dyDescent="0.25">
      <c r="A51" s="5" t="str">
        <f>'Summary by Country in UAC'!A51</f>
        <v>Israel</v>
      </c>
      <c r="B51" s="6">
        <f>'Summary by Country in UAC'!B51*$Z$11</f>
        <v>0</v>
      </c>
      <c r="C51" s="6">
        <f>'Summary by Country in UAC'!C51</f>
        <v>0</v>
      </c>
      <c r="D51" s="11">
        <f>'Summary by Country in UAC'!D51</f>
        <v>0</v>
      </c>
      <c r="E51" s="6">
        <f>'Summary by Country in UAC'!E51*$Z$12</f>
        <v>0</v>
      </c>
      <c r="F51" s="6">
        <f>'Summary by Country in UAC'!F51</f>
        <v>0</v>
      </c>
      <c r="G51" s="11">
        <f>'Summary by Country in UAC'!G51</f>
        <v>0</v>
      </c>
      <c r="H51" s="6">
        <f>'Summary by Country in UAC'!H51*$Z$13</f>
        <v>773413.27288170008</v>
      </c>
      <c r="I51" s="6">
        <f>'Summary by Country in UAC'!I51</f>
        <v>4</v>
      </c>
      <c r="J51" s="11">
        <f>'Summary by Country in UAC'!J51</f>
        <v>3.3346449506178248E-4</v>
      </c>
      <c r="K51" s="6">
        <f>'Summary by Country in UAC'!K51*$Z$14</f>
        <v>0</v>
      </c>
      <c r="L51" s="6">
        <f>'Summary by Country in UAC'!L51</f>
        <v>0</v>
      </c>
      <c r="M51" s="11">
        <f>'Summary by Country in UAC'!M51</f>
        <v>0</v>
      </c>
      <c r="N51" s="6">
        <f>'Summary by Country in UAC'!N51*$Z$15</f>
        <v>0</v>
      </c>
      <c r="O51" s="6">
        <f>'Summary by Country in UAC'!O51</f>
        <v>0</v>
      </c>
      <c r="P51" s="11">
        <f>'Summary by Country in UAC'!P51</f>
        <v>0</v>
      </c>
      <c r="Q51" s="6">
        <f>'Summary by Country in UAC'!Q51*$Z$16</f>
        <v>6549228.9884378994</v>
      </c>
      <c r="R51" s="6">
        <f>'Summary by Country in UAC'!R51</f>
        <v>3</v>
      </c>
      <c r="S51" s="11">
        <f>'Summary by Country in UAC'!S51</f>
        <v>2.7354031684148827E-3</v>
      </c>
      <c r="T51" s="6">
        <f t="shared" si="0"/>
        <v>7322642.2613195991</v>
      </c>
      <c r="U51" s="6">
        <f>'Summary by Country in UAC'!U51</f>
        <v>7</v>
      </c>
      <c r="V51" s="11">
        <f>'Summary by Country in UAC'!V51</f>
        <v>4.610910602919225E-4</v>
      </c>
    </row>
    <row r="52" spans="1:22" x14ac:dyDescent="0.25">
      <c r="A52" s="7" t="str">
        <f>'Summary by Country in UAC'!A52</f>
        <v>Italy</v>
      </c>
      <c r="B52" s="8">
        <f>'Summary by Country in UAC'!B52*$Z$11</f>
        <v>62545543.767722398</v>
      </c>
      <c r="C52" s="8">
        <f>'Summary by Country in UAC'!C52</f>
        <v>15</v>
      </c>
      <c r="D52" s="10">
        <f>'Summary by Country in UAC'!D52</f>
        <v>2.2337570817176682E-2</v>
      </c>
      <c r="E52" s="8">
        <f>'Summary by Country in UAC'!E52*$Z$12</f>
        <v>99778585.04460001</v>
      </c>
      <c r="F52" s="8">
        <f>'Summary by Country in UAC'!F52</f>
        <v>18</v>
      </c>
      <c r="G52" s="10">
        <f>'Summary by Country in UAC'!G52</f>
        <v>4.5440538845388456E-2</v>
      </c>
      <c r="H52" s="8">
        <f>'Summary by Country in UAC'!H52*$Z$13</f>
        <v>25530235.897962399</v>
      </c>
      <c r="I52" s="8">
        <f>'Summary by Country in UAC'!I52</f>
        <v>7</v>
      </c>
      <c r="J52" s="10">
        <f>'Summary by Country in UAC'!J52</f>
        <v>1.1007604240875787E-2</v>
      </c>
      <c r="K52" s="8">
        <f>'Summary by Country in UAC'!K52*$Z$14</f>
        <v>29091217.993812002</v>
      </c>
      <c r="L52" s="8">
        <f>'Summary by Country in UAC'!L52</f>
        <v>19</v>
      </c>
      <c r="M52" s="10">
        <f>'Summary by Country in UAC'!M52</f>
        <v>1.088533639915561E-2</v>
      </c>
      <c r="N52" s="8">
        <f>'Summary by Country in UAC'!N52*$Z$15</f>
        <v>19842294.748699803</v>
      </c>
      <c r="O52" s="8">
        <f>'Summary by Country in UAC'!O52</f>
        <v>27</v>
      </c>
      <c r="P52" s="10">
        <f>'Summary by Country in UAC'!P52</f>
        <v>5.5217552986184205E-3</v>
      </c>
      <c r="Q52" s="8">
        <f>'Summary by Country in UAC'!Q52*$Z$16</f>
        <v>32136891.689316597</v>
      </c>
      <c r="R52" s="8">
        <f>'Summary by Country in UAC'!R52</f>
        <v>24</v>
      </c>
      <c r="S52" s="10">
        <f>'Summary by Country in UAC'!S52</f>
        <v>1.3422550273498668E-2</v>
      </c>
      <c r="T52" s="8">
        <f t="shared" si="0"/>
        <v>268924769.14211321</v>
      </c>
      <c r="U52" s="8">
        <f>'Summary by Country in UAC'!U52</f>
        <v>110</v>
      </c>
      <c r="V52" s="10">
        <f>'Summary by Country in UAC'!V52</f>
        <v>1.6298735840981019E-2</v>
      </c>
    </row>
    <row r="53" spans="1:22" x14ac:dyDescent="0.25">
      <c r="A53" s="5" t="str">
        <f>'Summary by Country in UAC'!A53</f>
        <v>Japan</v>
      </c>
      <c r="B53" s="6">
        <f>'Summary by Country in UAC'!B53*$Z$11</f>
        <v>22417991.795738</v>
      </c>
      <c r="C53" s="6">
        <f>'Summary by Country in UAC'!C53</f>
        <v>2</v>
      </c>
      <c r="D53" s="11">
        <f>'Summary by Country in UAC'!D53</f>
        <v>8.0063814166503443E-3</v>
      </c>
      <c r="E53" s="6">
        <f>'Summary by Country in UAC'!E53*$Z$12</f>
        <v>257151.29439999998</v>
      </c>
      <c r="F53" s="6">
        <f>'Summary by Country in UAC'!F53</f>
        <v>1</v>
      </c>
      <c r="G53" s="11">
        <f>'Summary by Country in UAC'!G53</f>
        <v>1.1711023339429001E-4</v>
      </c>
      <c r="H53" s="6">
        <f>'Summary by Country in UAC'!H53*$Z$13</f>
        <v>0</v>
      </c>
      <c r="I53" s="6">
        <f>'Summary by Country in UAC'!I53</f>
        <v>0</v>
      </c>
      <c r="J53" s="11">
        <f>'Summary by Country in UAC'!J53</f>
        <v>0</v>
      </c>
      <c r="K53" s="6">
        <f>'Summary by Country in UAC'!K53*$Z$14</f>
        <v>511166.18394989998</v>
      </c>
      <c r="L53" s="6">
        <f>'Summary by Country in UAC'!L53</f>
        <v>3</v>
      </c>
      <c r="M53" s="11">
        <f>'Summary by Country in UAC'!M53</f>
        <v>1.912678894830352E-4</v>
      </c>
      <c r="N53" s="6">
        <f>'Summary by Country in UAC'!N53*$Z$15</f>
        <v>0</v>
      </c>
      <c r="O53" s="6">
        <f>'Summary by Country in UAC'!O53</f>
        <v>0</v>
      </c>
      <c r="P53" s="11">
        <f>'Summary by Country in UAC'!P53</f>
        <v>0</v>
      </c>
      <c r="Q53" s="6">
        <f>'Summary by Country in UAC'!Q53*$Z$16</f>
        <v>0</v>
      </c>
      <c r="R53" s="6">
        <f>'Summary by Country in UAC'!R53</f>
        <v>0</v>
      </c>
      <c r="S53" s="11">
        <f>'Summary by Country in UAC'!S53</f>
        <v>0</v>
      </c>
      <c r="T53" s="6">
        <f t="shared" si="0"/>
        <v>23186309.274087898</v>
      </c>
      <c r="U53" s="6">
        <f>'Summary by Country in UAC'!U53</f>
        <v>6</v>
      </c>
      <c r="V53" s="11">
        <f>'Summary by Country in UAC'!V53</f>
        <v>1.3585158899223262E-3</v>
      </c>
    </row>
    <row r="54" spans="1:22" x14ac:dyDescent="0.25">
      <c r="A54" s="7" t="str">
        <f>'Summary by Country in UAC'!A54</f>
        <v>Jordan</v>
      </c>
      <c r="B54" s="8">
        <f>'Summary by Country in UAC'!B54*$Z$11</f>
        <v>0</v>
      </c>
      <c r="C54" s="8">
        <f>'Summary by Country in UAC'!C54</f>
        <v>0</v>
      </c>
      <c r="D54" s="10">
        <f>'Summary by Country in UAC'!D54</f>
        <v>0</v>
      </c>
      <c r="E54" s="8">
        <f>'Summary by Country in UAC'!E54*$Z$12</f>
        <v>0</v>
      </c>
      <c r="F54" s="8">
        <f>'Summary by Country in UAC'!F54</f>
        <v>0</v>
      </c>
      <c r="G54" s="10">
        <f>'Summary by Country in UAC'!G54</f>
        <v>0</v>
      </c>
      <c r="H54" s="8">
        <f>'Summary by Country in UAC'!H54*$Z$13</f>
        <v>0</v>
      </c>
      <c r="I54" s="8">
        <f>'Summary by Country in UAC'!I54</f>
        <v>0</v>
      </c>
      <c r="J54" s="10">
        <f>'Summary by Country in UAC'!J54</f>
        <v>0</v>
      </c>
      <c r="K54" s="8">
        <f>'Summary by Country in UAC'!K54*$Z$14</f>
        <v>0</v>
      </c>
      <c r="L54" s="8">
        <f>'Summary by Country in UAC'!L54</f>
        <v>0</v>
      </c>
      <c r="M54" s="10">
        <f>'Summary by Country in UAC'!M54</f>
        <v>0</v>
      </c>
      <c r="N54" s="8">
        <f>'Summary by Country in UAC'!N54*$Z$15</f>
        <v>1998450.0718533001</v>
      </c>
      <c r="O54" s="8">
        <f>'Summary by Country in UAC'!O54</f>
        <v>2</v>
      </c>
      <c r="P54" s="10">
        <f>'Summary by Country in UAC'!P54</f>
        <v>5.5613286734405593E-4</v>
      </c>
      <c r="Q54" s="8">
        <f>'Summary by Country in UAC'!Q54*$Z$16</f>
        <v>0</v>
      </c>
      <c r="R54" s="8">
        <f>'Summary by Country in UAC'!R54</f>
        <v>0</v>
      </c>
      <c r="S54" s="10">
        <f>'Summary by Country in UAC'!S54</f>
        <v>0</v>
      </c>
      <c r="T54" s="8">
        <f t="shared" si="0"/>
        <v>1998450.0718533001</v>
      </c>
      <c r="U54" s="8">
        <f>'Summary by Country in UAC'!U54</f>
        <v>2</v>
      </c>
      <c r="V54" s="10">
        <f>'Summary by Country in UAC'!V54</f>
        <v>1.3354819255315039E-4</v>
      </c>
    </row>
    <row r="55" spans="1:22" x14ac:dyDescent="0.25">
      <c r="A55" s="5" t="str">
        <f>'Summary by Country in UAC'!A55</f>
        <v>Kenya</v>
      </c>
      <c r="B55" s="6">
        <f>'Summary by Country in UAC'!B55*$Z$11</f>
        <v>67763574.733439207</v>
      </c>
      <c r="C55" s="6">
        <f>'Summary by Country in UAC'!C55</f>
        <v>156</v>
      </c>
      <c r="D55" s="11">
        <f>'Summary by Country in UAC'!D55</f>
        <v>2.4201143011157219E-2</v>
      </c>
      <c r="E55" s="6">
        <f>'Summary by Country in UAC'!E55*$Z$12</f>
        <v>33706660.017800011</v>
      </c>
      <c r="F55" s="6">
        <f>'Summary by Country in UAC'!F55</f>
        <v>89</v>
      </c>
      <c r="G55" s="11">
        <f>'Summary by Country in UAC'!G55</f>
        <v>1.5350476188878727E-2</v>
      </c>
      <c r="H55" s="6">
        <f>'Summary by Country in UAC'!H55*$Z$13</f>
        <v>77326485.200422674</v>
      </c>
      <c r="I55" s="6">
        <f>'Summary by Country in UAC'!I55</f>
        <v>101</v>
      </c>
      <c r="J55" s="11">
        <f>'Summary by Country in UAC'!J55</f>
        <v>3.3340050198757666E-2</v>
      </c>
      <c r="K55" s="6">
        <f>'Summary by Country in UAC'!K55*$Z$14</f>
        <v>45339092.296681516</v>
      </c>
      <c r="L55" s="6">
        <f>'Summary by Country in UAC'!L55</f>
        <v>110</v>
      </c>
      <c r="M55" s="11">
        <f>'Summary by Country in UAC'!M55</f>
        <v>1.6964957321028023E-2</v>
      </c>
      <c r="N55" s="6">
        <f>'Summary by Country in UAC'!N55*$Z$15</f>
        <v>157169251.57730946</v>
      </c>
      <c r="O55" s="6">
        <f>'Summary by Country in UAC'!O55</f>
        <v>116</v>
      </c>
      <c r="P55" s="11">
        <f>'Summary by Country in UAC'!P55</f>
        <v>4.3737388173500827E-2</v>
      </c>
      <c r="Q55" s="6">
        <f>'Summary by Country in UAC'!Q55*$Z$16</f>
        <v>68226558.175582498</v>
      </c>
      <c r="R55" s="6">
        <f>'Summary by Country in UAC'!R55</f>
        <v>81</v>
      </c>
      <c r="S55" s="11">
        <f>'Summary by Country in UAC'!S55</f>
        <v>2.8496047967326361E-2</v>
      </c>
      <c r="T55" s="6">
        <f t="shared" si="0"/>
        <v>449531622.00123537</v>
      </c>
      <c r="U55" s="6">
        <f>'Summary by Country in UAC'!U55</f>
        <v>653</v>
      </c>
      <c r="V55" s="11">
        <f>'Summary by Country in UAC'!V55</f>
        <v>2.8468066932166563E-2</v>
      </c>
    </row>
    <row r="56" spans="1:22" x14ac:dyDescent="0.25">
      <c r="A56" s="7" t="str">
        <f>'Summary by Country in UAC'!A56</f>
        <v>Kuwait</v>
      </c>
      <c r="B56" s="8">
        <f>'Summary by Country in UAC'!B56*$Z$11</f>
        <v>256549.064618</v>
      </c>
      <c r="C56" s="8">
        <f>'Summary by Country in UAC'!C56</f>
        <v>1</v>
      </c>
      <c r="D56" s="10">
        <f>'Summary by Country in UAC'!D56</f>
        <v>9.162415983250944E-5</v>
      </c>
      <c r="E56" s="8">
        <f>'Summary by Country in UAC'!E56*$Z$12</f>
        <v>0</v>
      </c>
      <c r="F56" s="8">
        <f>'Summary by Country in UAC'!F56</f>
        <v>0</v>
      </c>
      <c r="G56" s="10">
        <f>'Summary by Country in UAC'!G56</f>
        <v>0</v>
      </c>
      <c r="H56" s="8">
        <f>'Summary by Country in UAC'!H56*$Z$13</f>
        <v>0</v>
      </c>
      <c r="I56" s="8">
        <f>'Summary by Country in UAC'!I56</f>
        <v>0</v>
      </c>
      <c r="J56" s="10">
        <f>'Summary by Country in UAC'!J56</f>
        <v>0</v>
      </c>
      <c r="K56" s="8">
        <f>'Summary by Country in UAC'!K56*$Z$14</f>
        <v>1803059.5646924998</v>
      </c>
      <c r="L56" s="8">
        <f>'Summary by Country in UAC'!L56</f>
        <v>1</v>
      </c>
      <c r="M56" s="10">
        <f>'Summary by Country in UAC'!M56</f>
        <v>6.7466786414951019E-4</v>
      </c>
      <c r="N56" s="8">
        <f>'Summary by Country in UAC'!N56*$Z$15</f>
        <v>0</v>
      </c>
      <c r="O56" s="8">
        <f>'Summary by Country in UAC'!O56</f>
        <v>0</v>
      </c>
      <c r="P56" s="10">
        <f>'Summary by Country in UAC'!P56</f>
        <v>0</v>
      </c>
      <c r="Q56" s="8">
        <f>'Summary by Country in UAC'!Q56*$Z$16</f>
        <v>8229083.2621616991</v>
      </c>
      <c r="R56" s="8">
        <f>'Summary by Country in UAC'!R56</f>
        <v>1</v>
      </c>
      <c r="S56" s="10">
        <f>'Summary by Country in UAC'!S56</f>
        <v>3.4370244907005409E-3</v>
      </c>
      <c r="T56" s="8">
        <f t="shared" si="0"/>
        <v>10288691.891472198</v>
      </c>
      <c r="U56" s="8">
        <f>'Summary by Country in UAC'!U56</f>
        <v>3</v>
      </c>
      <c r="V56" s="10">
        <f>'Summary by Country in UAC'!V56</f>
        <v>6.5098873679574542E-4</v>
      </c>
    </row>
    <row r="57" spans="1:22" x14ac:dyDescent="0.25">
      <c r="A57" s="5" t="str">
        <f>'Summary by Country in UAC'!A57</f>
        <v>Lebanon</v>
      </c>
      <c r="B57" s="6">
        <f>'Summary by Country in UAC'!B57*$Z$11</f>
        <v>0</v>
      </c>
      <c r="C57" s="6">
        <f>'Summary by Country in UAC'!C57</f>
        <v>0</v>
      </c>
      <c r="D57" s="11">
        <f>'Summary by Country in UAC'!D57</f>
        <v>0</v>
      </c>
      <c r="E57" s="6">
        <f>'Summary by Country in UAC'!E57*$Z$12</f>
        <v>0</v>
      </c>
      <c r="F57" s="6">
        <f>'Summary by Country in UAC'!F57</f>
        <v>0</v>
      </c>
      <c r="G57" s="11">
        <f>'Summary by Country in UAC'!G57</f>
        <v>0</v>
      </c>
      <c r="H57" s="6">
        <f>'Summary by Country in UAC'!H57*$Z$13</f>
        <v>0</v>
      </c>
      <c r="I57" s="6">
        <f>'Summary by Country in UAC'!I57</f>
        <v>0</v>
      </c>
      <c r="J57" s="11">
        <f>'Summary by Country in UAC'!J57</f>
        <v>0</v>
      </c>
      <c r="K57" s="6">
        <f>'Summary by Country in UAC'!K57*$Z$14</f>
        <v>213866.11297259998</v>
      </c>
      <c r="L57" s="6">
        <f>'Summary by Country in UAC'!L57</f>
        <v>1</v>
      </c>
      <c r="M57" s="11">
        <f>'Summary by Country in UAC'!M57</f>
        <v>8.0024307836879121E-5</v>
      </c>
      <c r="N57" s="6">
        <f>'Summary by Country in UAC'!N57*$Z$15</f>
        <v>0</v>
      </c>
      <c r="O57" s="6">
        <f>'Summary by Country in UAC'!O57</f>
        <v>0</v>
      </c>
      <c r="P57" s="11">
        <f>'Summary by Country in UAC'!P57</f>
        <v>0</v>
      </c>
      <c r="Q57" s="6">
        <f>'Summary by Country in UAC'!Q57*$Z$16</f>
        <v>2175478.0879895999</v>
      </c>
      <c r="R57" s="6">
        <f>'Summary by Country in UAC'!R57</f>
        <v>1</v>
      </c>
      <c r="S57" s="11">
        <f>'Summary by Country in UAC'!S57</f>
        <v>9.0862751404929408E-4</v>
      </c>
      <c r="T57" s="6">
        <f t="shared" si="0"/>
        <v>2389344.2009621998</v>
      </c>
      <c r="U57" s="6">
        <f>'Summary by Country in UAC'!U57</f>
        <v>2</v>
      </c>
      <c r="V57" s="11">
        <f>'Summary by Country in UAC'!V57</f>
        <v>1.5109690216360441E-4</v>
      </c>
    </row>
    <row r="58" spans="1:22" x14ac:dyDescent="0.25">
      <c r="A58" s="7" t="str">
        <f>'Summary by Country in UAC'!A58</f>
        <v>Lesotho</v>
      </c>
      <c r="B58" s="8">
        <f>'Summary by Country in UAC'!B58*$Z$11</f>
        <v>697071.54144319997</v>
      </c>
      <c r="C58" s="8">
        <f>'Summary by Country in UAC'!C58</f>
        <v>3</v>
      </c>
      <c r="D58" s="10">
        <f>'Summary by Country in UAC'!D58</f>
        <v>2.4895274680882359E-4</v>
      </c>
      <c r="E58" s="8">
        <f>'Summary by Country in UAC'!E58*$Z$12</f>
        <v>146070.87880000001</v>
      </c>
      <c r="F58" s="8">
        <f>'Summary by Country in UAC'!F58</f>
        <v>2</v>
      </c>
      <c r="G58" s="10">
        <f>'Summary by Country in UAC'!G58</f>
        <v>6.6522685597561007E-5</v>
      </c>
      <c r="H58" s="8">
        <f>'Summary by Country in UAC'!H58*$Z$13</f>
        <v>0</v>
      </c>
      <c r="I58" s="8">
        <f>'Summary by Country in UAC'!I58</f>
        <v>0</v>
      </c>
      <c r="J58" s="10">
        <f>'Summary by Country in UAC'!J58</f>
        <v>0</v>
      </c>
      <c r="K58" s="8">
        <f>'Summary by Country in UAC'!K58*$Z$14</f>
        <v>3083646.3170741997</v>
      </c>
      <c r="L58" s="8">
        <f>'Summary by Country in UAC'!L58</f>
        <v>17</v>
      </c>
      <c r="M58" s="10">
        <f>'Summary by Country in UAC'!M58</f>
        <v>1.1538371306594958E-3</v>
      </c>
      <c r="N58" s="8">
        <f>'Summary by Country in UAC'!N58*$Z$15</f>
        <v>9181676.9469204005</v>
      </c>
      <c r="O58" s="8">
        <f>'Summary by Country in UAC'!O58</f>
        <v>15</v>
      </c>
      <c r="P58" s="10">
        <f>'Summary by Country in UAC'!P58</f>
        <v>2.5550962715732498E-3</v>
      </c>
      <c r="Q58" s="8">
        <f>'Summary by Country in UAC'!Q58*$Z$16</f>
        <v>15471025.659472797</v>
      </c>
      <c r="R58" s="8">
        <f>'Summary by Country in UAC'!R58</f>
        <v>12</v>
      </c>
      <c r="S58" s="10">
        <f>'Summary by Country in UAC'!S58</f>
        <v>6.4617518615185483E-3</v>
      </c>
      <c r="T58" s="8">
        <f t="shared" si="0"/>
        <v>28579491.343710598</v>
      </c>
      <c r="U58" s="8">
        <f>'Summary by Country in UAC'!U58</f>
        <v>49</v>
      </c>
      <c r="V58" s="10">
        <f>'Summary by Country in UAC'!V58</f>
        <v>1.8386840484678475E-3</v>
      </c>
    </row>
    <row r="59" spans="1:22" x14ac:dyDescent="0.25">
      <c r="A59" s="5" t="str">
        <f>'Summary by Country in UAC'!A59</f>
        <v>Liberia</v>
      </c>
      <c r="B59" s="6">
        <f>'Summary by Country in UAC'!B59*$Z$11</f>
        <v>8431911.2738167997</v>
      </c>
      <c r="C59" s="6">
        <f>'Summary by Country in UAC'!C59</f>
        <v>42</v>
      </c>
      <c r="D59" s="11">
        <f>'Summary by Country in UAC'!D59</f>
        <v>3.0113802496067408E-3</v>
      </c>
      <c r="E59" s="6">
        <f>'Summary by Country in UAC'!E59*$Z$12</f>
        <v>8182446.1487999996</v>
      </c>
      <c r="F59" s="6">
        <f>'Summary by Country in UAC'!F59</f>
        <v>19</v>
      </c>
      <c r="G59" s="11">
        <f>'Summary by Country in UAC'!G59</f>
        <v>3.7263984241573296E-3</v>
      </c>
      <c r="H59" s="6">
        <f>'Summary by Country in UAC'!H59*$Z$13</f>
        <v>18392802.232171405</v>
      </c>
      <c r="I59" s="6">
        <f>'Summary by Country in UAC'!I59</f>
        <v>34</v>
      </c>
      <c r="J59" s="11">
        <f>'Summary by Country in UAC'!J59</f>
        <v>7.9302317715206957E-3</v>
      </c>
      <c r="K59" s="6">
        <f>'Summary by Country in UAC'!K59*$Z$14</f>
        <v>3218107.5928754993</v>
      </c>
      <c r="L59" s="6">
        <f>'Summary by Country in UAC'!L59</f>
        <v>31</v>
      </c>
      <c r="M59" s="11">
        <f>'Summary by Country in UAC'!M59</f>
        <v>1.2041497789669032E-3</v>
      </c>
      <c r="N59" s="6">
        <f>'Summary by Country in UAC'!N59*$Z$15</f>
        <v>12024877.6150191</v>
      </c>
      <c r="O59" s="6">
        <f>'Summary by Country in UAC'!O59</f>
        <v>25</v>
      </c>
      <c r="P59" s="11">
        <f>'Summary by Country in UAC'!P59</f>
        <v>3.3463081023086113E-3</v>
      </c>
      <c r="Q59" s="6">
        <f>'Summary by Country in UAC'!Q59*$Z$16</f>
        <v>7114022.9676993014</v>
      </c>
      <c r="R59" s="6">
        <f>'Summary by Country in UAC'!R59</f>
        <v>17</v>
      </c>
      <c r="S59" s="11">
        <f>'Summary by Country in UAC'!S59</f>
        <v>2.9712995224896515E-3</v>
      </c>
      <c r="T59" s="6">
        <f t="shared" si="0"/>
        <v>57364167.830382109</v>
      </c>
      <c r="U59" s="6">
        <f>'Summary by Country in UAC'!U59</f>
        <v>168</v>
      </c>
      <c r="V59" s="11">
        <f>'Summary by Country in UAC'!V59</f>
        <v>3.5716274038109872E-3</v>
      </c>
    </row>
    <row r="60" spans="1:22" x14ac:dyDescent="0.25">
      <c r="A60" s="7" t="str">
        <f>'Summary by Country in UAC'!A60</f>
        <v>Lithuania</v>
      </c>
      <c r="B60" s="8">
        <f>'Summary by Country in UAC'!B60*$Z$11</f>
        <v>0</v>
      </c>
      <c r="C60" s="8">
        <f>'Summary by Country in UAC'!C60</f>
        <v>0</v>
      </c>
      <c r="D60" s="10">
        <f>'Summary by Country in UAC'!D60</f>
        <v>0</v>
      </c>
      <c r="E60" s="8">
        <f>'Summary by Country in UAC'!E60*$Z$12</f>
        <v>747822.39840000006</v>
      </c>
      <c r="F60" s="8">
        <f>'Summary by Country in UAC'!F60</f>
        <v>1</v>
      </c>
      <c r="G60" s="10">
        <f>'Summary by Country in UAC'!G60</f>
        <v>3.4056859724716884E-4</v>
      </c>
      <c r="H60" s="8">
        <f>'Summary by Country in UAC'!H60*$Z$13</f>
        <v>1457653.1740374998</v>
      </c>
      <c r="I60" s="8">
        <f>'Summary by Country in UAC'!I60</f>
        <v>2</v>
      </c>
      <c r="J60" s="10">
        <f>'Summary by Country in UAC'!J60</f>
        <v>6.2848104202365915E-4</v>
      </c>
      <c r="K60" s="8">
        <f>'Summary by Country in UAC'!K60*$Z$14</f>
        <v>0</v>
      </c>
      <c r="L60" s="8">
        <f>'Summary by Country in UAC'!L60</f>
        <v>0</v>
      </c>
      <c r="M60" s="10">
        <f>'Summary by Country in UAC'!M60</f>
        <v>0</v>
      </c>
      <c r="N60" s="8">
        <f>'Summary by Country in UAC'!N60*$Z$15</f>
        <v>0</v>
      </c>
      <c r="O60" s="8">
        <f>'Summary by Country in UAC'!O60</f>
        <v>0</v>
      </c>
      <c r="P60" s="10">
        <f>'Summary by Country in UAC'!P60</f>
        <v>0</v>
      </c>
      <c r="Q60" s="8">
        <f>'Summary by Country in UAC'!Q60*$Z$16</f>
        <v>0</v>
      </c>
      <c r="R60" s="8">
        <f>'Summary by Country in UAC'!R60</f>
        <v>0</v>
      </c>
      <c r="S60" s="10">
        <f>'Summary by Country in UAC'!S60</f>
        <v>0</v>
      </c>
      <c r="T60" s="8">
        <f t="shared" si="0"/>
        <v>2205475.5724374996</v>
      </c>
      <c r="U60" s="8">
        <f>'Summary by Country in UAC'!U60</f>
        <v>3</v>
      </c>
      <c r="V60" s="10">
        <f>'Summary by Country in UAC'!V60</f>
        <v>1.3400866514620474E-4</v>
      </c>
    </row>
    <row r="61" spans="1:22" x14ac:dyDescent="0.25">
      <c r="A61" s="5" t="str">
        <f>'Summary by Country in UAC'!A61</f>
        <v>Luxembourg</v>
      </c>
      <c r="B61" s="6">
        <f>'Summary by Country in UAC'!B61*$Z$11</f>
        <v>1910363.2653028001</v>
      </c>
      <c r="C61" s="6">
        <f>'Summary by Country in UAC'!C61</f>
        <v>1</v>
      </c>
      <c r="D61" s="11">
        <f>'Summary by Country in UAC'!D61</f>
        <v>6.8226882611669272E-4</v>
      </c>
      <c r="E61" s="6">
        <f>'Summary by Country in UAC'!E61*$Z$12</f>
        <v>0</v>
      </c>
      <c r="F61" s="6">
        <f>'Summary by Country in UAC'!F61</f>
        <v>0</v>
      </c>
      <c r="G61" s="11">
        <f>'Summary by Country in UAC'!G61</f>
        <v>0</v>
      </c>
      <c r="H61" s="6">
        <f>'Summary by Country in UAC'!H61*$Z$13</f>
        <v>20680.907952099999</v>
      </c>
      <c r="I61" s="6">
        <f>'Summary by Country in UAC'!I61</f>
        <v>1</v>
      </c>
      <c r="J61" s="11">
        <f>'Summary by Country in UAC'!J61</f>
        <v>8.9167703341458973E-6</v>
      </c>
      <c r="K61" s="6">
        <f>'Summary by Country in UAC'!K61*$Z$14</f>
        <v>241820.36111879998</v>
      </c>
      <c r="L61" s="6">
        <f>'Summary by Country in UAC'!L61</f>
        <v>1</v>
      </c>
      <c r="M61" s="11">
        <f>'Summary by Country in UAC'!M61</f>
        <v>9.0484213466185696E-5</v>
      </c>
      <c r="N61" s="6">
        <f>'Summary by Country in UAC'!N61*$Z$15</f>
        <v>0</v>
      </c>
      <c r="O61" s="6">
        <f>'Summary by Country in UAC'!O61</f>
        <v>0</v>
      </c>
      <c r="P61" s="11">
        <f>'Summary by Country in UAC'!P61</f>
        <v>0</v>
      </c>
      <c r="Q61" s="6">
        <f>'Summary by Country in UAC'!Q61*$Z$16</f>
        <v>0</v>
      </c>
      <c r="R61" s="6">
        <f>'Summary by Country in UAC'!R61</f>
        <v>0</v>
      </c>
      <c r="S61" s="11">
        <f>'Summary by Country in UAC'!S61</f>
        <v>0</v>
      </c>
      <c r="T61" s="6">
        <f t="shared" si="0"/>
        <v>2172864.5343737002</v>
      </c>
      <c r="U61" s="6">
        <f>'Summary by Country in UAC'!U61</f>
        <v>3</v>
      </c>
      <c r="V61" s="11">
        <f>'Summary by Country in UAC'!V61</f>
        <v>1.2862396923618783E-4</v>
      </c>
    </row>
    <row r="62" spans="1:22" x14ac:dyDescent="0.25">
      <c r="A62" s="7" t="str">
        <f>'Summary by Country in UAC'!A62</f>
        <v>Madagascar</v>
      </c>
      <c r="B62" s="8">
        <f>'Summary by Country in UAC'!B62*$Z$11</f>
        <v>18757830.6172796</v>
      </c>
      <c r="C62" s="8">
        <f>'Summary by Country in UAC'!C62</f>
        <v>49</v>
      </c>
      <c r="D62" s="10">
        <f>'Summary by Country in UAC'!D62</f>
        <v>6.6991882162885886E-3</v>
      </c>
      <c r="E62" s="8">
        <f>'Summary by Country in UAC'!E62*$Z$12</f>
        <v>8204437.1331999991</v>
      </c>
      <c r="F62" s="8">
        <f>'Summary by Country in UAC'!F62</f>
        <v>19</v>
      </c>
      <c r="G62" s="10">
        <f>'Summary by Country in UAC'!G62</f>
        <v>3.7364134206661478E-3</v>
      </c>
      <c r="H62" s="8">
        <f>'Summary by Country in UAC'!H62*$Z$13</f>
        <v>13159764.723430596</v>
      </c>
      <c r="I62" s="8">
        <f>'Summary by Country in UAC'!I62</f>
        <v>44</v>
      </c>
      <c r="J62" s="10">
        <f>'Summary by Country in UAC'!J62</f>
        <v>5.6739578340568126E-3</v>
      </c>
      <c r="K62" s="8">
        <f>'Summary by Country in UAC'!K62*$Z$14</f>
        <v>947532.33923309995</v>
      </c>
      <c r="L62" s="8">
        <f>'Summary by Country in UAC'!L62</f>
        <v>20</v>
      </c>
      <c r="M62" s="10">
        <f>'Summary by Country in UAC'!M62</f>
        <v>3.5454714422149882E-4</v>
      </c>
      <c r="N62" s="8">
        <f>'Summary by Country in UAC'!N62*$Z$15</f>
        <v>19886598.178983901</v>
      </c>
      <c r="O62" s="8">
        <f>'Summary by Country in UAC'!O62</f>
        <v>59</v>
      </c>
      <c r="P62" s="10">
        <f>'Summary by Country in UAC'!P62</f>
        <v>5.5340841498937622E-3</v>
      </c>
      <c r="Q62" s="8">
        <f>'Summary by Country in UAC'!Q62*$Z$16</f>
        <v>12868144.511707196</v>
      </c>
      <c r="R62" s="8">
        <f>'Summary by Country in UAC'!R62</f>
        <v>75</v>
      </c>
      <c r="S62" s="10">
        <f>'Summary by Country in UAC'!S62</f>
        <v>5.3746117796592925E-3</v>
      </c>
      <c r="T62" s="8">
        <f t="shared" si="0"/>
        <v>73824307.503834397</v>
      </c>
      <c r="U62" s="8">
        <f>'Summary by Country in UAC'!U62</f>
        <v>266</v>
      </c>
      <c r="V62" s="10">
        <f>'Summary by Country in UAC'!V62</f>
        <v>4.5931411877177869E-3</v>
      </c>
    </row>
    <row r="63" spans="1:22" x14ac:dyDescent="0.25">
      <c r="A63" s="5" t="str">
        <f>'Summary by Country in UAC'!A63</f>
        <v>Malawi</v>
      </c>
      <c r="B63" s="6">
        <f>'Summary by Country in UAC'!B63*$Z$11</f>
        <v>15942407.254866401</v>
      </c>
      <c r="C63" s="6">
        <f>'Summary by Country in UAC'!C63</f>
        <v>56</v>
      </c>
      <c r="D63" s="11">
        <f>'Summary by Country in UAC'!D63</f>
        <v>5.6936854266447044E-3</v>
      </c>
      <c r="E63" s="6">
        <f>'Summary by Country in UAC'!E63*$Z$12</f>
        <v>13163177.273399999</v>
      </c>
      <c r="F63" s="6">
        <f>'Summary by Country in UAC'!F63</f>
        <v>65</v>
      </c>
      <c r="G63" s="11">
        <f>'Summary by Country in UAC'!G63</f>
        <v>5.9946918264405522E-3</v>
      </c>
      <c r="H63" s="6">
        <f>'Summary by Country in UAC'!H63*$Z$13</f>
        <v>30136958.566502716</v>
      </c>
      <c r="I63" s="6">
        <f>'Summary by Country in UAC'!I63</f>
        <v>105</v>
      </c>
      <c r="J63" s="11">
        <f>'Summary by Country in UAC'!J63</f>
        <v>1.2993836572822636E-2</v>
      </c>
      <c r="K63" s="6">
        <f>'Summary by Country in UAC'!K63*$Z$14</f>
        <v>87399961.871348634</v>
      </c>
      <c r="L63" s="6">
        <f>'Summary by Country in UAC'!L63</f>
        <v>116</v>
      </c>
      <c r="M63" s="11">
        <f>'Summary by Country in UAC'!M63</f>
        <v>3.2703271016200547E-2</v>
      </c>
      <c r="N63" s="6">
        <f>'Summary by Country in UAC'!N63*$Z$15</f>
        <v>34866122.655885302</v>
      </c>
      <c r="O63" s="6">
        <f>'Summary by Country in UAC'!O63</f>
        <v>66</v>
      </c>
      <c r="P63" s="11">
        <f>'Summary by Country in UAC'!P63</f>
        <v>9.7026175629222403E-3</v>
      </c>
      <c r="Q63" s="6">
        <f>'Summary by Country in UAC'!Q63*$Z$16</f>
        <v>10346041.897393199</v>
      </c>
      <c r="R63" s="6">
        <f>'Summary by Country in UAC'!R63</f>
        <v>66</v>
      </c>
      <c r="S63" s="11">
        <f>'Summary by Country in UAC'!S63</f>
        <v>4.3212103037845746E-3</v>
      </c>
      <c r="T63" s="6">
        <f t="shared" si="0"/>
        <v>191854669.51939625</v>
      </c>
      <c r="U63" s="6">
        <f>'Summary by Country in UAC'!U63</f>
        <v>474</v>
      </c>
      <c r="V63" s="11">
        <f>'Summary by Country in UAC'!V63</f>
        <v>1.2217124950876627E-2</v>
      </c>
    </row>
    <row r="64" spans="1:22" x14ac:dyDescent="0.25">
      <c r="A64" s="7" t="str">
        <f>'Summary by Country in UAC'!A64</f>
        <v>Malaysia</v>
      </c>
      <c r="B64" s="8">
        <f>'Summary by Country in UAC'!B64*$Z$11</f>
        <v>0</v>
      </c>
      <c r="C64" s="8">
        <f>'Summary by Country in UAC'!C64</f>
        <v>0</v>
      </c>
      <c r="D64" s="10">
        <f>'Summary by Country in UAC'!D64</f>
        <v>0</v>
      </c>
      <c r="E64" s="8">
        <f>'Summary by Country in UAC'!E64*$Z$12</f>
        <v>0</v>
      </c>
      <c r="F64" s="8">
        <f>'Summary by Country in UAC'!F64</f>
        <v>0</v>
      </c>
      <c r="G64" s="10">
        <f>'Summary by Country in UAC'!G64</f>
        <v>0</v>
      </c>
      <c r="H64" s="8">
        <f>'Summary by Country in UAC'!H64*$Z$13</f>
        <v>0</v>
      </c>
      <c r="I64" s="8">
        <f>'Summary by Country in UAC'!I64</f>
        <v>0</v>
      </c>
      <c r="J64" s="10">
        <f>'Summary by Country in UAC'!J64</f>
        <v>0</v>
      </c>
      <c r="K64" s="8">
        <f>'Summary by Country in UAC'!K64*$Z$14</f>
        <v>0</v>
      </c>
      <c r="L64" s="8">
        <f>'Summary by Country in UAC'!L64</f>
        <v>0</v>
      </c>
      <c r="M64" s="10">
        <f>'Summary by Country in UAC'!M64</f>
        <v>0</v>
      </c>
      <c r="N64" s="8">
        <f>'Summary by Country in UAC'!N64*$Z$15</f>
        <v>0</v>
      </c>
      <c r="O64" s="8">
        <f>'Summary by Country in UAC'!O64</f>
        <v>0</v>
      </c>
      <c r="P64" s="10">
        <f>'Summary by Country in UAC'!P64</f>
        <v>0</v>
      </c>
      <c r="Q64" s="8">
        <f>'Summary by Country in UAC'!Q64*$Z$16</f>
        <v>2691961.3622261998</v>
      </c>
      <c r="R64" s="8">
        <f>'Summary by Country in UAC'!R64</f>
        <v>2</v>
      </c>
      <c r="S64" s="10">
        <f>'Summary by Country in UAC'!S64</f>
        <v>1.1243460340879502E-3</v>
      </c>
      <c r="T64" s="8">
        <f t="shared" si="0"/>
        <v>2691961.3622261998</v>
      </c>
      <c r="U64" s="8">
        <f>'Summary by Country in UAC'!U64</f>
        <v>2</v>
      </c>
      <c r="V64" s="10">
        <f>'Summary by Country in UAC'!V64</f>
        <v>1.6981255229492782E-4</v>
      </c>
    </row>
    <row r="65" spans="1:22" x14ac:dyDescent="0.25">
      <c r="A65" s="5" t="str">
        <f>'Summary by Country in UAC'!A65</f>
        <v>Mali</v>
      </c>
      <c r="B65" s="6">
        <f>'Summary by Country in UAC'!B65*$Z$11</f>
        <v>11237873.279864</v>
      </c>
      <c r="C65" s="6">
        <f>'Summary by Country in UAC'!C65</f>
        <v>47</v>
      </c>
      <c r="D65" s="11">
        <f>'Summary by Country in UAC'!D65</f>
        <v>4.0135040020703432E-3</v>
      </c>
      <c r="E65" s="6">
        <f>'Summary by Country in UAC'!E65*$Z$12</f>
        <v>20795024.650400002</v>
      </c>
      <c r="F65" s="6">
        <f>'Summary by Country in UAC'!F65</f>
        <v>55</v>
      </c>
      <c r="G65" s="11">
        <f>'Summary by Country in UAC'!G65</f>
        <v>9.4703400032675814E-3</v>
      </c>
      <c r="H65" s="6">
        <f>'Summary by Country in UAC'!H65*$Z$13</f>
        <v>24642827.718863197</v>
      </c>
      <c r="I65" s="6">
        <f>'Summary by Country in UAC'!I65</f>
        <v>51</v>
      </c>
      <c r="J65" s="11">
        <f>'Summary by Country in UAC'!J65</f>
        <v>1.0624989756831014E-2</v>
      </c>
      <c r="K65" s="6">
        <f>'Summary by Country in UAC'!K65*$Z$14</f>
        <v>104386160.85059163</v>
      </c>
      <c r="L65" s="6">
        <f>'Summary by Country in UAC'!L65</f>
        <v>67</v>
      </c>
      <c r="M65" s="11">
        <f>'Summary by Country in UAC'!M65</f>
        <v>3.9059157870830835E-2</v>
      </c>
      <c r="N65" s="6">
        <f>'Summary by Country in UAC'!N65*$Z$15</f>
        <v>56238982.077423595</v>
      </c>
      <c r="O65" s="6">
        <f>'Summary by Country in UAC'!O65</f>
        <v>64</v>
      </c>
      <c r="P65" s="11">
        <f>'Summary by Country in UAC'!P65</f>
        <v>1.5650301601092216E-2</v>
      </c>
      <c r="Q65" s="6">
        <f>'Summary by Country in UAC'!Q65*$Z$16</f>
        <v>22279795.305208493</v>
      </c>
      <c r="R65" s="6">
        <f>'Summary by Country in UAC'!R65</f>
        <v>24</v>
      </c>
      <c r="S65" s="11">
        <f>'Summary by Country in UAC'!S65</f>
        <v>9.305556849072482E-3</v>
      </c>
      <c r="T65" s="6">
        <f t="shared" si="0"/>
        <v>239580663.88235095</v>
      </c>
      <c r="U65" s="6">
        <f>'Summary by Country in UAC'!U65</f>
        <v>308</v>
      </c>
      <c r="V65" s="11">
        <f>'Summary by Country in UAC'!V65</f>
        <v>1.5328929231288433E-2</v>
      </c>
    </row>
    <row r="66" spans="1:22" x14ac:dyDescent="0.25">
      <c r="A66" s="7" t="str">
        <f>'Summary by Country in UAC'!A66</f>
        <v>Mauritania</v>
      </c>
      <c r="B66" s="8">
        <f>'Summary by Country in UAC'!B66*$Z$11</f>
        <v>3051048.1372755999</v>
      </c>
      <c r="C66" s="8">
        <f>'Summary by Country in UAC'!C66</f>
        <v>15</v>
      </c>
      <c r="D66" s="10">
        <f>'Summary by Country in UAC'!D66</f>
        <v>1.0896540301274051E-3</v>
      </c>
      <c r="E66" s="8">
        <f>'Summary by Country in UAC'!E66*$Z$12</f>
        <v>7343265.2370000016</v>
      </c>
      <c r="F66" s="8">
        <f>'Summary by Country in UAC'!F66</f>
        <v>24</v>
      </c>
      <c r="G66" s="10">
        <f>'Summary by Country in UAC'!G66</f>
        <v>3.3442239044053071E-3</v>
      </c>
      <c r="H66" s="8">
        <f>'Summary by Country in UAC'!H66*$Z$13</f>
        <v>2077198.1162866997</v>
      </c>
      <c r="I66" s="8">
        <f>'Summary by Country in UAC'!I66</f>
        <v>11</v>
      </c>
      <c r="J66" s="10">
        <f>'Summary by Country in UAC'!J66</f>
        <v>8.956037415933769E-4</v>
      </c>
      <c r="K66" s="8">
        <f>'Summary by Country in UAC'!K66*$Z$14</f>
        <v>3848318.6816609986</v>
      </c>
      <c r="L66" s="8">
        <f>'Summary by Country in UAC'!L66</f>
        <v>41</v>
      </c>
      <c r="M66" s="10">
        <f>'Summary by Country in UAC'!M66</f>
        <v>1.4399618273097223E-3</v>
      </c>
      <c r="N66" s="8">
        <f>'Summary by Country in UAC'!N66*$Z$15</f>
        <v>6847931.4802820999</v>
      </c>
      <c r="O66" s="8">
        <f>'Summary by Country in UAC'!O66</f>
        <v>63</v>
      </c>
      <c r="P66" s="10">
        <f>'Summary by Country in UAC'!P66</f>
        <v>1.9056567002312726E-3</v>
      </c>
      <c r="Q66" s="8">
        <f>'Summary by Country in UAC'!Q66*$Z$16</f>
        <v>7833608.9833661998</v>
      </c>
      <c r="R66" s="8">
        <f>'Summary by Country in UAC'!R66</f>
        <v>18</v>
      </c>
      <c r="S66" s="10">
        <f>'Summary by Country in UAC'!S66</f>
        <v>3.2718475519870538E-3</v>
      </c>
      <c r="T66" s="8">
        <f t="shared" si="0"/>
        <v>31001370.635871597</v>
      </c>
      <c r="U66" s="8">
        <f>'Summary by Country in UAC'!U66</f>
        <v>172</v>
      </c>
      <c r="V66" s="10">
        <f>'Summary by Country in UAC'!V66</f>
        <v>1.9367681335415688E-3</v>
      </c>
    </row>
    <row r="67" spans="1:22" x14ac:dyDescent="0.25">
      <c r="A67" s="5" t="str">
        <f>'Summary by Country in UAC'!A67</f>
        <v>Mauritius</v>
      </c>
      <c r="B67" s="6">
        <f>'Summary by Country in UAC'!B67*$Z$11</f>
        <v>244965.5905928</v>
      </c>
      <c r="C67" s="6">
        <f>'Summary by Country in UAC'!C67</f>
        <v>2</v>
      </c>
      <c r="D67" s="11">
        <f>'Summary by Country in UAC'!D67</f>
        <v>8.7487227674596662E-5</v>
      </c>
      <c r="E67" s="6">
        <f>'Summary by Country in UAC'!E67*$Z$12</f>
        <v>1234374.4335999999</v>
      </c>
      <c r="F67" s="6">
        <f>'Summary by Country in UAC'!F67</f>
        <v>1</v>
      </c>
      <c r="G67" s="11">
        <f>'Summary by Country in UAC'!G67</f>
        <v>5.6215108056185839E-4</v>
      </c>
      <c r="H67" s="6">
        <f>'Summary by Country in UAC'!H67*$Z$13</f>
        <v>1604725.5426268</v>
      </c>
      <c r="I67" s="6">
        <f>'Summary by Country in UAC'!I67</f>
        <v>5</v>
      </c>
      <c r="J67" s="11">
        <f>'Summary by Country in UAC'!J67</f>
        <v>6.9189269378706615E-4</v>
      </c>
      <c r="K67" s="6">
        <f>'Summary by Country in UAC'!K67*$Z$14</f>
        <v>2045967.0448536</v>
      </c>
      <c r="L67" s="6">
        <f>'Summary by Country in UAC'!L67</f>
        <v>7</v>
      </c>
      <c r="M67" s="11">
        <f>'Summary by Country in UAC'!M67</f>
        <v>7.6555885523785943E-4</v>
      </c>
      <c r="N67" s="6">
        <f>'Summary by Country in UAC'!N67*$Z$15</f>
        <v>8593585.1352233998</v>
      </c>
      <c r="O67" s="6">
        <f>'Summary by Country in UAC'!O67</f>
        <v>3</v>
      </c>
      <c r="P67" s="11">
        <f>'Summary by Country in UAC'!P67</f>
        <v>2.3914408517521726E-3</v>
      </c>
      <c r="Q67" s="6">
        <f>'Summary by Country in UAC'!Q67*$Z$16</f>
        <v>1085192.1583854</v>
      </c>
      <c r="R67" s="6">
        <f>'Summary by Country in UAC'!R67</f>
        <v>2</v>
      </c>
      <c r="S67" s="11">
        <f>'Summary by Country in UAC'!S67</f>
        <v>4.5325000448555552E-4</v>
      </c>
      <c r="T67" s="6">
        <f t="shared" si="0"/>
        <v>14808809.905281998</v>
      </c>
      <c r="U67" s="6">
        <f>'Summary by Country in UAC'!U67</f>
        <v>20</v>
      </c>
      <c r="V67" s="11">
        <f>'Summary by Country in UAC'!V67</f>
        <v>9.6119805134282389E-4</v>
      </c>
    </row>
    <row r="68" spans="1:22" x14ac:dyDescent="0.25">
      <c r="A68" s="7" t="str">
        <f>'Summary by Country in UAC'!A68</f>
        <v>Mexico</v>
      </c>
      <c r="B68" s="8">
        <f>'Summary by Country in UAC'!B68*$Z$11</f>
        <v>0</v>
      </c>
      <c r="C68" s="8">
        <f>'Summary by Country in UAC'!C68</f>
        <v>0</v>
      </c>
      <c r="D68" s="10">
        <f>'Summary by Country in UAC'!D68</f>
        <v>0</v>
      </c>
      <c r="E68" s="8">
        <f>'Summary by Country in UAC'!E68*$Z$12</f>
        <v>0</v>
      </c>
      <c r="F68" s="8">
        <f>'Summary by Country in UAC'!F68</f>
        <v>0</v>
      </c>
      <c r="G68" s="10">
        <f>'Summary by Country in UAC'!G68</f>
        <v>0</v>
      </c>
      <c r="H68" s="8">
        <f>'Summary by Country in UAC'!H68*$Z$13</f>
        <v>0</v>
      </c>
      <c r="I68" s="8">
        <f>'Summary by Country in UAC'!I68</f>
        <v>0</v>
      </c>
      <c r="J68" s="10">
        <f>'Summary by Country in UAC'!J68</f>
        <v>0</v>
      </c>
      <c r="K68" s="8">
        <f>'Summary by Country in UAC'!K68*$Z$14</f>
        <v>0</v>
      </c>
      <c r="L68" s="8">
        <f>'Summary by Country in UAC'!L68</f>
        <v>0</v>
      </c>
      <c r="M68" s="10">
        <f>'Summary by Country in UAC'!M68</f>
        <v>0</v>
      </c>
      <c r="N68" s="8">
        <f>'Summary by Country in UAC'!N68*$Z$15</f>
        <v>0</v>
      </c>
      <c r="O68" s="8">
        <f>'Summary by Country in UAC'!O68</f>
        <v>0</v>
      </c>
      <c r="P68" s="10">
        <f>'Summary by Country in UAC'!P68</f>
        <v>0</v>
      </c>
      <c r="Q68" s="8">
        <f>'Summary by Country in UAC'!Q68*$Z$16</f>
        <v>2392323.1569917998</v>
      </c>
      <c r="R68" s="8">
        <f>'Summary by Country in UAC'!R68</f>
        <v>1</v>
      </c>
      <c r="S68" s="10">
        <f>'Summary by Country in UAC'!S68</f>
        <v>9.9919675355075797E-4</v>
      </c>
      <c r="T68" s="8">
        <f t="shared" si="0"/>
        <v>2392323.1569917998</v>
      </c>
      <c r="U68" s="8">
        <f>'Summary by Country in UAC'!U68</f>
        <v>1</v>
      </c>
      <c r="V68" s="10">
        <f>'Summary by Country in UAC'!V68</f>
        <v>1.5091097030719598E-4</v>
      </c>
    </row>
    <row r="69" spans="1:22" x14ac:dyDescent="0.25">
      <c r="A69" s="5" t="str">
        <f>'Summary by Country in UAC'!A69</f>
        <v>Morocco</v>
      </c>
      <c r="B69" s="6">
        <f>'Summary by Country in UAC'!B69*$Z$11</f>
        <v>115966700.81796806</v>
      </c>
      <c r="C69" s="6">
        <f>'Summary by Country in UAC'!C69</f>
        <v>42</v>
      </c>
      <c r="D69" s="11">
        <f>'Summary by Country in UAC'!D69</f>
        <v>4.141645009236495E-2</v>
      </c>
      <c r="E69" s="6">
        <f>'Summary by Country in UAC'!E69*$Z$12</f>
        <v>120034139.37899999</v>
      </c>
      <c r="F69" s="6">
        <f>'Summary by Country in UAC'!F69</f>
        <v>33</v>
      </c>
      <c r="G69" s="11">
        <f>'Summary by Country in UAC'!G69</f>
        <v>5.4665196653030837E-2</v>
      </c>
      <c r="H69" s="6">
        <f>'Summary by Country in UAC'!H69*$Z$13</f>
        <v>397864254.2166853</v>
      </c>
      <c r="I69" s="6">
        <f>'Summary by Country in UAC'!I69</f>
        <v>45</v>
      </c>
      <c r="J69" s="11">
        <f>'Summary by Country in UAC'!J69</f>
        <v>0.17154296064918081</v>
      </c>
      <c r="K69" s="6">
        <f>'Summary by Country in UAC'!K69*$Z$14</f>
        <v>198982949.7785174</v>
      </c>
      <c r="L69" s="6">
        <f>'Summary by Country in UAC'!L69</f>
        <v>55</v>
      </c>
      <c r="M69" s="11">
        <f>'Summary by Country in UAC'!M69</f>
        <v>7.4455333788230452E-2</v>
      </c>
      <c r="N69" s="6">
        <f>'Summary by Country in UAC'!N69*$Z$15</f>
        <v>28926361.870485287</v>
      </c>
      <c r="O69" s="6">
        <f>'Summary by Country in UAC'!O69</f>
        <v>52</v>
      </c>
      <c r="P69" s="11">
        <f>'Summary by Country in UAC'!P69</f>
        <v>8.049688503824497E-3</v>
      </c>
      <c r="Q69" s="6">
        <f>'Summary by Country in UAC'!Q69*$Z$16</f>
        <v>83129303.314969197</v>
      </c>
      <c r="R69" s="6">
        <f>'Summary by Country in UAC'!R69</f>
        <v>76</v>
      </c>
      <c r="S69" s="11">
        <f>'Summary by Country in UAC'!S69</f>
        <v>3.4720447258345957E-2</v>
      </c>
      <c r="T69" s="6">
        <f t="shared" si="0"/>
        <v>944903709.37762523</v>
      </c>
      <c r="U69" s="6">
        <f>'Summary by Country in UAC'!U69</f>
        <v>303</v>
      </c>
      <c r="V69" s="11">
        <f>'Summary by Country in UAC'!V69</f>
        <v>5.8527851069537118E-2</v>
      </c>
    </row>
    <row r="70" spans="1:22" x14ac:dyDescent="0.25">
      <c r="A70" s="7" t="str">
        <f>'Summary by Country in UAC'!A70</f>
        <v>Mozambique</v>
      </c>
      <c r="B70" s="8">
        <f>'Summary by Country in UAC'!B70*$Z$11</f>
        <v>11831033.598630402</v>
      </c>
      <c r="C70" s="8">
        <f>'Summary by Country in UAC'!C70</f>
        <v>46</v>
      </c>
      <c r="D70" s="10">
        <f>'Summary by Country in UAC'!D70</f>
        <v>4.225345802912138E-3</v>
      </c>
      <c r="E70" s="8">
        <f>'Summary by Country in UAC'!E70*$Z$12</f>
        <v>11408460.909999998</v>
      </c>
      <c r="F70" s="8">
        <f>'Summary by Country in UAC'!F70</f>
        <v>52</v>
      </c>
      <c r="G70" s="10">
        <f>'Summary by Country in UAC'!G70</f>
        <v>5.1955698802025321E-3</v>
      </c>
      <c r="H70" s="8">
        <f>'Summary by Country in UAC'!H70*$Z$13</f>
        <v>18561108.215239704</v>
      </c>
      <c r="I70" s="8">
        <f>'Summary by Country in UAC'!I70</f>
        <v>36</v>
      </c>
      <c r="J70" s="10">
        <f>'Summary by Country in UAC'!J70</f>
        <v>8.0027984982987757E-3</v>
      </c>
      <c r="K70" s="8">
        <f>'Summary by Country in UAC'!K70*$Z$14</f>
        <v>24137576.392131906</v>
      </c>
      <c r="L70" s="8">
        <f>'Summary by Country in UAC'!L70</f>
        <v>44</v>
      </c>
      <c r="M70" s="10">
        <f>'Summary by Country in UAC'!M70</f>
        <v>9.0317854324477326E-3</v>
      </c>
      <c r="N70" s="8">
        <f>'Summary by Country in UAC'!N70*$Z$15</f>
        <v>68858595.196442991</v>
      </c>
      <c r="O70" s="8">
        <f>'Summary by Country in UAC'!O70</f>
        <v>43</v>
      </c>
      <c r="P70" s="10">
        <f>'Summary by Country in UAC'!P70</f>
        <v>1.9162113943816634E-2</v>
      </c>
      <c r="Q70" s="8">
        <f>'Summary by Country in UAC'!Q70*$Z$16</f>
        <v>8004898.198656898</v>
      </c>
      <c r="R70" s="8">
        <f>'Summary by Country in UAC'!R70</f>
        <v>45</v>
      </c>
      <c r="S70" s="10">
        <f>'Summary by Country in UAC'!S70</f>
        <v>3.3433895706046117E-3</v>
      </c>
      <c r="T70" s="8">
        <f t="shared" si="0"/>
        <v>142801672.51110187</v>
      </c>
      <c r="U70" s="8">
        <f>'Summary by Country in UAC'!U70</f>
        <v>266</v>
      </c>
      <c r="V70" s="10">
        <f>'Summary by Country in UAC'!V70</f>
        <v>9.1792964401420495E-3</v>
      </c>
    </row>
    <row r="71" spans="1:22" x14ac:dyDescent="0.25">
      <c r="A71" s="5" t="str">
        <f>'Summary by Country in UAC'!A71</f>
        <v>Multinational</v>
      </c>
      <c r="B71" s="6">
        <f>'Summary by Country in UAC'!B71*$Z$11</f>
        <v>4514284.0427916003</v>
      </c>
      <c r="C71" s="6">
        <f>'Summary by Country in UAC'!C71</f>
        <v>26</v>
      </c>
      <c r="D71" s="11">
        <f>'Summary by Country in UAC'!D71</f>
        <v>1.612235395525446E-3</v>
      </c>
      <c r="E71" s="6">
        <f>'Summary by Country in UAC'!E71*$Z$12</f>
        <v>1073272.3694</v>
      </c>
      <c r="F71" s="6">
        <f>'Summary by Country in UAC'!F71</f>
        <v>19</v>
      </c>
      <c r="G71" s="11">
        <f>'Summary by Country in UAC'!G71</f>
        <v>4.8878298656573535E-4</v>
      </c>
      <c r="H71" s="6">
        <f>'Summary by Country in UAC'!H71*$Z$13</f>
        <v>4959410.8767345995</v>
      </c>
      <c r="I71" s="6">
        <f>'Summary by Country in UAC'!I71</f>
        <v>24</v>
      </c>
      <c r="J71" s="11">
        <f>'Summary by Country in UAC'!J71</f>
        <v>2.1382972103029521E-3</v>
      </c>
      <c r="K71" s="6">
        <f>'Summary by Country in UAC'!K71*$Z$14</f>
        <v>5285800.0988117997</v>
      </c>
      <c r="L71" s="6">
        <f>'Summary by Country in UAC'!L71</f>
        <v>35</v>
      </c>
      <c r="M71" s="11">
        <f>'Summary by Country in UAC'!M71</f>
        <v>1.9778378556200454E-3</v>
      </c>
      <c r="N71" s="6">
        <f>'Summary by Country in UAC'!N71*$Z$15</f>
        <v>11954567.999895301</v>
      </c>
      <c r="O71" s="6">
        <f>'Summary by Country in UAC'!O71</f>
        <v>14</v>
      </c>
      <c r="P71" s="11">
        <f>'Summary by Country in UAC'!P71</f>
        <v>3.3267421955034469E-3</v>
      </c>
      <c r="Q71" s="6">
        <f>'Summary by Country in UAC'!Q71*$Z$16</f>
        <v>6424005.3514682995</v>
      </c>
      <c r="R71" s="6">
        <f>'Summary by Country in UAC'!R71</f>
        <v>5</v>
      </c>
      <c r="S71" s="11">
        <f>'Summary by Country in UAC'!S71</f>
        <v>2.6831012663235372E-3</v>
      </c>
      <c r="T71" s="6">
        <f t="shared" ref="T71:T105" si="1">SUM(B71,E71,H71,K71,N71,Q71)</f>
        <v>34211340.739101604</v>
      </c>
      <c r="U71" s="6">
        <f>'Summary by Country in UAC'!U71</f>
        <v>123</v>
      </c>
      <c r="V71" s="11">
        <f>'Summary by Country in UAC'!V71</f>
        <v>2.1807801688153439E-3</v>
      </c>
    </row>
    <row r="72" spans="1:22" x14ac:dyDescent="0.25">
      <c r="A72" s="7" t="str">
        <f>'Summary by Country in UAC'!A72</f>
        <v>Namibia</v>
      </c>
      <c r="B72" s="8">
        <f>'Summary by Country in UAC'!B72*$Z$11</f>
        <v>0</v>
      </c>
      <c r="C72" s="8">
        <f>'Summary by Country in UAC'!C72</f>
        <v>0</v>
      </c>
      <c r="D72" s="10">
        <f>'Summary by Country in UAC'!D72</f>
        <v>0</v>
      </c>
      <c r="E72" s="8">
        <f>'Summary by Country in UAC'!E72*$Z$12</f>
        <v>653897.44420000003</v>
      </c>
      <c r="F72" s="8">
        <f>'Summary by Country in UAC'!F72</f>
        <v>1</v>
      </c>
      <c r="G72" s="10">
        <f>'Summary by Country in UAC'!G72</f>
        <v>2.977938823324536E-4</v>
      </c>
      <c r="H72" s="8">
        <f>'Summary by Country in UAC'!H72*$Z$13</f>
        <v>38438.754800599992</v>
      </c>
      <c r="I72" s="8">
        <f>'Summary by Country in UAC'!I72</f>
        <v>1</v>
      </c>
      <c r="J72" s="10">
        <f>'Summary by Country in UAC'!J72</f>
        <v>1.6573235047578964E-5</v>
      </c>
      <c r="K72" s="8">
        <f>'Summary by Country in UAC'!K72*$Z$14</f>
        <v>78102.971550899994</v>
      </c>
      <c r="L72" s="8">
        <f>'Summary by Country in UAC'!L72</f>
        <v>1</v>
      </c>
      <c r="M72" s="10">
        <f>'Summary by Country in UAC'!M72</f>
        <v>2.922452814750033E-5</v>
      </c>
      <c r="N72" s="8">
        <f>'Summary by Country in UAC'!N72*$Z$15</f>
        <v>3227185.5714422995</v>
      </c>
      <c r="O72" s="8">
        <f>'Summary by Country in UAC'!O72</f>
        <v>3</v>
      </c>
      <c r="P72" s="10">
        <f>'Summary by Country in UAC'!P72</f>
        <v>8.980679530478248E-4</v>
      </c>
      <c r="Q72" s="8">
        <f>'Summary by Country in UAC'!Q72*$Z$16</f>
        <v>274814.82182159997</v>
      </c>
      <c r="R72" s="8">
        <f>'Summary by Country in UAC'!R72</f>
        <v>3</v>
      </c>
      <c r="S72" s="10">
        <f>'Summary by Country in UAC'!S72</f>
        <v>1.1478134840991047E-4</v>
      </c>
      <c r="T72" s="8">
        <f t="shared" si="1"/>
        <v>4272439.5638154</v>
      </c>
      <c r="U72" s="8">
        <f>'Summary by Country in UAC'!U72</f>
        <v>9</v>
      </c>
      <c r="V72" s="10">
        <f>'Summary by Country in UAC'!V72</f>
        <v>2.7858721692866796E-4</v>
      </c>
    </row>
    <row r="73" spans="1:22" x14ac:dyDescent="0.25">
      <c r="A73" s="5" t="str">
        <f>'Summary by Country in UAC'!A73</f>
        <v>Netherlands</v>
      </c>
      <c r="B73" s="6">
        <f>'Summary by Country in UAC'!B73*$Z$11</f>
        <v>1574065.4198807999</v>
      </c>
      <c r="C73" s="6">
        <f>'Summary by Country in UAC'!C73</f>
        <v>4</v>
      </c>
      <c r="D73" s="11">
        <f>'Summary by Country in UAC'!D73</f>
        <v>5.6216311617713678E-4</v>
      </c>
      <c r="E73" s="6">
        <f>'Summary by Country in UAC'!E73*$Z$12</f>
        <v>3150773.3949999996</v>
      </c>
      <c r="F73" s="6">
        <f>'Summary by Country in UAC'!F73</f>
        <v>5</v>
      </c>
      <c r="G73" s="11">
        <f>'Summary by Country in UAC'!G73</f>
        <v>1.4349055038665576E-3</v>
      </c>
      <c r="H73" s="6">
        <f>'Summary by Country in UAC'!H73*$Z$13</f>
        <v>565832.91935719992</v>
      </c>
      <c r="I73" s="6">
        <f>'Summary by Country in UAC'!I73</f>
        <v>5</v>
      </c>
      <c r="J73" s="11">
        <f>'Summary by Country in UAC'!J73</f>
        <v>2.4396424959162024E-4</v>
      </c>
      <c r="K73" s="6">
        <f>'Summary by Country in UAC'!K73*$Z$14</f>
        <v>4154591.4652466998</v>
      </c>
      <c r="L73" s="6">
        <f>'Summary by Country in UAC'!L73</f>
        <v>9</v>
      </c>
      <c r="M73" s="11">
        <f>'Summary by Country in UAC'!M73</f>
        <v>1.5545628137636168E-3</v>
      </c>
      <c r="N73" s="6">
        <f>'Summary by Country in UAC'!N73*$Z$15</f>
        <v>14995766.618188199</v>
      </c>
      <c r="O73" s="6">
        <f>'Summary by Country in UAC'!O73</f>
        <v>15</v>
      </c>
      <c r="P73" s="11">
        <f>'Summary by Country in UAC'!P73</f>
        <v>4.1730533100891327E-3</v>
      </c>
      <c r="Q73" s="6">
        <f>'Summary by Country in UAC'!Q73*$Z$16</f>
        <v>5170031.5146896997</v>
      </c>
      <c r="R73" s="6">
        <f>'Summary by Country in UAC'!R73</f>
        <v>6</v>
      </c>
      <c r="S73" s="11">
        <f>'Summary by Country in UAC'!S73</f>
        <v>2.1593565610629429E-3</v>
      </c>
      <c r="T73" s="6">
        <f t="shared" si="1"/>
        <v>29611061.332362596</v>
      </c>
      <c r="U73" s="6">
        <f>'Summary by Country in UAC'!U73</f>
        <v>44</v>
      </c>
      <c r="V73" s="11">
        <f>'Summary by Country in UAC'!V73</f>
        <v>1.908470972892134E-3</v>
      </c>
    </row>
    <row r="74" spans="1:22" x14ac:dyDescent="0.25">
      <c r="A74" s="7" t="str">
        <f>'Summary by Country in UAC'!A74</f>
        <v>Niger</v>
      </c>
      <c r="B74" s="8">
        <f>'Summary by Country in UAC'!B74*$Z$11</f>
        <v>13720968.922491601</v>
      </c>
      <c r="C74" s="8">
        <f>'Summary by Country in UAC'!C74</f>
        <v>67</v>
      </c>
      <c r="D74" s="10">
        <f>'Summary by Country in UAC'!D74</f>
        <v>4.9003189759556798E-3</v>
      </c>
      <c r="E74" s="8">
        <f>'Summary by Country in UAC'!E74*$Z$12</f>
        <v>29854813.742600009</v>
      </c>
      <c r="F74" s="8">
        <f>'Summary by Country in UAC'!F74</f>
        <v>88</v>
      </c>
      <c r="G74" s="10">
        <f>'Summary by Country in UAC'!G74</f>
        <v>1.3596292460812689E-2</v>
      </c>
      <c r="H74" s="8">
        <f>'Summary by Country in UAC'!H74*$Z$13</f>
        <v>80225255.309265003</v>
      </c>
      <c r="I74" s="8">
        <f>'Summary by Country in UAC'!I74</f>
        <v>126</v>
      </c>
      <c r="J74" s="10">
        <f>'Summary by Country in UAC'!J74</f>
        <v>3.4589882525844134E-2</v>
      </c>
      <c r="K74" s="8">
        <f>'Summary by Country in UAC'!K74*$Z$14</f>
        <v>18976237.850438099</v>
      </c>
      <c r="L74" s="8">
        <f>'Summary by Country in UAC'!L74</f>
        <v>120</v>
      </c>
      <c r="M74" s="10">
        <f>'Summary by Country in UAC'!M74</f>
        <v>7.1005185357432016E-3</v>
      </c>
      <c r="N74" s="8">
        <f>'Summary by Country in UAC'!N74*$Z$15</f>
        <v>29839636.367985595</v>
      </c>
      <c r="O74" s="8">
        <f>'Summary by Country in UAC'!O74</f>
        <v>109</v>
      </c>
      <c r="P74" s="10">
        <f>'Summary by Country in UAC'!P74</f>
        <v>8.3038364418292921E-3</v>
      </c>
      <c r="Q74" s="8">
        <f>'Summary by Country in UAC'!Q74*$Z$16</f>
        <v>16918204.149666596</v>
      </c>
      <c r="R74" s="8">
        <f>'Summary by Country in UAC'!R74</f>
        <v>89</v>
      </c>
      <c r="S74" s="10">
        <f>'Summary by Country in UAC'!S74</f>
        <v>7.0661919619222115E-3</v>
      </c>
      <c r="T74" s="8">
        <f t="shared" si="1"/>
        <v>189535116.34244692</v>
      </c>
      <c r="U74" s="8">
        <f>'Summary by Country in UAC'!U74</f>
        <v>599</v>
      </c>
      <c r="V74" s="10">
        <f>'Summary by Country in UAC'!V74</f>
        <v>1.1809612185123641E-2</v>
      </c>
    </row>
    <row r="75" spans="1:22" x14ac:dyDescent="0.25">
      <c r="A75" s="5" t="str">
        <f>'Summary by Country in UAC'!A75</f>
        <v>Nigeria</v>
      </c>
      <c r="B75" s="6">
        <f>'Summary by Country in UAC'!B75*$Z$11</f>
        <v>27312664.660481207</v>
      </c>
      <c r="C75" s="6">
        <f>'Summary by Country in UAC'!C75</f>
        <v>111</v>
      </c>
      <c r="D75" s="11">
        <f>'Summary by Country in UAC'!D75</f>
        <v>9.7544692124676789E-3</v>
      </c>
      <c r="E75" s="6">
        <f>'Summary by Country in UAC'!E75*$Z$12</f>
        <v>53049553.125800006</v>
      </c>
      <c r="F75" s="6">
        <f>'Summary by Country in UAC'!F75</f>
        <v>61</v>
      </c>
      <c r="G75" s="11">
        <f>'Summary by Country in UAC'!G75</f>
        <v>2.4159495531690493E-2</v>
      </c>
      <c r="H75" s="6">
        <f>'Summary by Country in UAC'!H75*$Z$13</f>
        <v>115876947.42459548</v>
      </c>
      <c r="I75" s="6">
        <f>'Summary by Country in UAC'!I75</f>
        <v>103</v>
      </c>
      <c r="J75" s="11">
        <f>'Summary by Country in UAC'!J75</f>
        <v>4.9961448965401813E-2</v>
      </c>
      <c r="K75" s="6">
        <f>'Summary by Country in UAC'!K75*$Z$14</f>
        <v>26028631.225269001</v>
      </c>
      <c r="L75" s="6">
        <f>'Summary by Country in UAC'!L75</f>
        <v>49</v>
      </c>
      <c r="M75" s="11">
        <f>'Summary by Country in UAC'!M75</f>
        <v>9.7393793191088186E-3</v>
      </c>
      <c r="N75" s="6">
        <f>'Summary by Country in UAC'!N75*$Z$15</f>
        <v>27443611.063416589</v>
      </c>
      <c r="O75" s="6">
        <f>'Summary by Country in UAC'!O75</f>
        <v>50</v>
      </c>
      <c r="P75" s="11">
        <f>'Summary by Country in UAC'!P75</f>
        <v>7.6370655068801144E-3</v>
      </c>
      <c r="Q75" s="6">
        <f>'Summary by Country in UAC'!Q75*$Z$16</f>
        <v>25280863.514282703</v>
      </c>
      <c r="R75" s="6">
        <f>'Summary by Country in UAC'!R75</f>
        <v>33</v>
      </c>
      <c r="S75" s="11">
        <f>'Summary by Country in UAC'!S75</f>
        <v>1.0559006912007108E-2</v>
      </c>
      <c r="T75" s="6">
        <f t="shared" si="1"/>
        <v>274992271.01384497</v>
      </c>
      <c r="U75" s="6">
        <f>'Summary by Country in UAC'!U75</f>
        <v>407</v>
      </c>
      <c r="V75" s="11">
        <f>'Summary by Country in UAC'!V75</f>
        <v>1.699240146014554E-2</v>
      </c>
    </row>
    <row r="76" spans="1:22" x14ac:dyDescent="0.25">
      <c r="A76" s="7" t="str">
        <f>'Summary by Country in UAC'!A76</f>
        <v>Norway</v>
      </c>
      <c r="B76" s="8">
        <f>'Summary by Country in UAC'!B76*$Z$11</f>
        <v>0</v>
      </c>
      <c r="C76" s="8">
        <f>'Summary by Country in UAC'!C76</f>
        <v>0</v>
      </c>
      <c r="D76" s="10">
        <f>'Summary by Country in UAC'!D76</f>
        <v>0</v>
      </c>
      <c r="E76" s="8">
        <f>'Summary by Country in UAC'!E76*$Z$12</f>
        <v>0</v>
      </c>
      <c r="F76" s="8">
        <f>'Summary by Country in UAC'!F76</f>
        <v>0</v>
      </c>
      <c r="G76" s="10">
        <f>'Summary by Country in UAC'!G76</f>
        <v>0</v>
      </c>
      <c r="H76" s="8">
        <f>'Summary by Country in UAC'!H76*$Z$13</f>
        <v>946793.24935579987</v>
      </c>
      <c r="I76" s="8">
        <f>'Summary by Country in UAC'!I76</f>
        <v>2</v>
      </c>
      <c r="J76" s="10">
        <f>'Summary by Country in UAC'!J76</f>
        <v>4.0821892239833383E-4</v>
      </c>
      <c r="K76" s="8">
        <f>'Summary by Country in UAC'!K76*$Z$14</f>
        <v>0</v>
      </c>
      <c r="L76" s="8">
        <f>'Summary by Country in UAC'!L76</f>
        <v>0</v>
      </c>
      <c r="M76" s="10">
        <f>'Summary by Country in UAC'!M76</f>
        <v>0</v>
      </c>
      <c r="N76" s="8">
        <f>'Summary by Country in UAC'!N76*$Z$15</f>
        <v>0</v>
      </c>
      <c r="O76" s="8">
        <f>'Summary by Country in UAC'!O76</f>
        <v>0</v>
      </c>
      <c r="P76" s="10">
        <f>'Summary by Country in UAC'!P76</f>
        <v>0</v>
      </c>
      <c r="Q76" s="8">
        <f>'Summary by Country in UAC'!Q76*$Z$16</f>
        <v>32423239.785219297</v>
      </c>
      <c r="R76" s="8">
        <f>'Summary by Country in UAC'!R76</f>
        <v>5</v>
      </c>
      <c r="S76" s="10">
        <f>'Summary by Country in UAC'!S76</f>
        <v>1.3542148701066953E-2</v>
      </c>
      <c r="T76" s="8">
        <f t="shared" si="1"/>
        <v>33370033.034575097</v>
      </c>
      <c r="U76" s="8">
        <f>'Summary by Country in UAC'!U76</f>
        <v>7</v>
      </c>
      <c r="V76" s="10">
        <f>'Summary by Country in UAC'!V76</f>
        <v>2.1040092809986215E-3</v>
      </c>
    </row>
    <row r="77" spans="1:22" x14ac:dyDescent="0.25">
      <c r="A77" s="5" t="str">
        <f>'Summary by Country in UAC'!A77</f>
        <v>Pakistan</v>
      </c>
      <c r="B77" s="6">
        <f>'Summary by Country in UAC'!B77*$Z$11</f>
        <v>0</v>
      </c>
      <c r="C77" s="6">
        <f>'Summary by Country in UAC'!C77</f>
        <v>0</v>
      </c>
      <c r="D77" s="11">
        <f>'Summary by Country in UAC'!D77</f>
        <v>0</v>
      </c>
      <c r="E77" s="6">
        <f>'Summary by Country in UAC'!E77*$Z$12</f>
        <v>0</v>
      </c>
      <c r="F77" s="6">
        <f>'Summary by Country in UAC'!F77</f>
        <v>0</v>
      </c>
      <c r="G77" s="11">
        <f>'Summary by Country in UAC'!G77</f>
        <v>0</v>
      </c>
      <c r="H77" s="6">
        <f>'Summary by Country in UAC'!H77*$Z$13</f>
        <v>1464353.4856444998</v>
      </c>
      <c r="I77" s="6">
        <f>'Summary by Country in UAC'!I77</f>
        <v>1</v>
      </c>
      <c r="J77" s="11">
        <f>'Summary by Country in UAC'!J77</f>
        <v>6.3136994515621057E-4</v>
      </c>
      <c r="K77" s="6">
        <f>'Summary by Country in UAC'!K77*$Z$14</f>
        <v>0</v>
      </c>
      <c r="L77" s="6">
        <f>'Summary by Country in UAC'!L77</f>
        <v>0</v>
      </c>
      <c r="M77" s="11">
        <f>'Summary by Country in UAC'!M77</f>
        <v>0</v>
      </c>
      <c r="N77" s="6">
        <f>'Summary by Country in UAC'!N77*$Z$15</f>
        <v>0</v>
      </c>
      <c r="O77" s="6">
        <f>'Summary by Country in UAC'!O77</f>
        <v>0</v>
      </c>
      <c r="P77" s="11">
        <f>'Summary by Country in UAC'!P77</f>
        <v>0</v>
      </c>
      <c r="Q77" s="6">
        <f>'Summary by Country in UAC'!Q77*$Z$16</f>
        <v>0</v>
      </c>
      <c r="R77" s="6">
        <f>'Summary by Country in UAC'!R77</f>
        <v>0</v>
      </c>
      <c r="S77" s="11">
        <f>'Summary by Country in UAC'!S77</f>
        <v>0</v>
      </c>
      <c r="T77" s="6">
        <f t="shared" si="1"/>
        <v>1464353.4856444998</v>
      </c>
      <c r="U77" s="6">
        <f>'Summary by Country in UAC'!U77</f>
        <v>1</v>
      </c>
      <c r="V77" s="11">
        <f>'Summary by Country in UAC'!V77</f>
        <v>9.079984202066143E-5</v>
      </c>
    </row>
    <row r="78" spans="1:22" x14ac:dyDescent="0.25">
      <c r="A78" s="7" t="str">
        <f>'Summary by Country in UAC'!A78</f>
        <v>Peru</v>
      </c>
      <c r="B78" s="8">
        <f>'Summary by Country in UAC'!B78*$Z$11</f>
        <v>0</v>
      </c>
      <c r="C78" s="8">
        <f>'Summary by Country in UAC'!C78</f>
        <v>0</v>
      </c>
      <c r="D78" s="10">
        <f>'Summary by Country in UAC'!D78</f>
        <v>0</v>
      </c>
      <c r="E78" s="8">
        <f>'Summary by Country in UAC'!E78*$Z$12</f>
        <v>0</v>
      </c>
      <c r="F78" s="8">
        <f>'Summary by Country in UAC'!F78</f>
        <v>0</v>
      </c>
      <c r="G78" s="10">
        <f>'Summary by Country in UAC'!G78</f>
        <v>0</v>
      </c>
      <c r="H78" s="8">
        <f>'Summary by Country in UAC'!H78*$Z$13</f>
        <v>0</v>
      </c>
      <c r="I78" s="8">
        <f>'Summary by Country in UAC'!I78</f>
        <v>0</v>
      </c>
      <c r="J78" s="10">
        <f>'Summary by Country in UAC'!J78</f>
        <v>0</v>
      </c>
      <c r="K78" s="8">
        <f>'Summary by Country in UAC'!K78*$Z$14</f>
        <v>0</v>
      </c>
      <c r="L78" s="8">
        <f>'Summary by Country in UAC'!L78</f>
        <v>0</v>
      </c>
      <c r="M78" s="10">
        <f>'Summary by Country in UAC'!M78</f>
        <v>0</v>
      </c>
      <c r="N78" s="8">
        <f>'Summary by Country in UAC'!N78*$Z$15</f>
        <v>0</v>
      </c>
      <c r="O78" s="8">
        <f>'Summary by Country in UAC'!O78</f>
        <v>0</v>
      </c>
      <c r="P78" s="10">
        <f>'Summary by Country in UAC'!P78</f>
        <v>0</v>
      </c>
      <c r="Q78" s="8">
        <f>'Summary by Country in UAC'!Q78*$Z$16</f>
        <v>2258802.8234681995</v>
      </c>
      <c r="R78" s="8">
        <f>'Summary by Country in UAC'!R78</f>
        <v>1</v>
      </c>
      <c r="S78" s="10">
        <f>'Summary by Country in UAC'!S78</f>
        <v>9.4342958706245016E-4</v>
      </c>
      <c r="T78" s="8">
        <f t="shared" si="1"/>
        <v>2258802.8234681995</v>
      </c>
      <c r="U78" s="8">
        <f>'Summary by Country in UAC'!U78</f>
        <v>1</v>
      </c>
      <c r="V78" s="10">
        <f>'Summary by Country in UAC'!V78</f>
        <v>1.4248832764334954E-4</v>
      </c>
    </row>
    <row r="79" spans="1:22" x14ac:dyDescent="0.25">
      <c r="A79" s="5" t="str">
        <f>'Summary by Country in UAC'!A79</f>
        <v>Philippines</v>
      </c>
      <c r="B79" s="6">
        <f>'Summary by Country in UAC'!B79*$Z$11</f>
        <v>0</v>
      </c>
      <c r="C79" s="6">
        <f>'Summary by Country in UAC'!C79</f>
        <v>0</v>
      </c>
      <c r="D79" s="11">
        <f>'Summary by Country in UAC'!D79</f>
        <v>0</v>
      </c>
      <c r="E79" s="6">
        <f>'Summary by Country in UAC'!E79*$Z$12</f>
        <v>0</v>
      </c>
      <c r="F79" s="6">
        <f>'Summary by Country in UAC'!F79</f>
        <v>0</v>
      </c>
      <c r="G79" s="11">
        <f>'Summary by Country in UAC'!G79</f>
        <v>0</v>
      </c>
      <c r="H79" s="6">
        <f>'Summary by Country in UAC'!H79*$Z$13</f>
        <v>0</v>
      </c>
      <c r="I79" s="6">
        <f>'Summary by Country in UAC'!I79</f>
        <v>0</v>
      </c>
      <c r="J79" s="11">
        <f>'Summary by Country in UAC'!J79</f>
        <v>0</v>
      </c>
      <c r="K79" s="6">
        <f>'Summary by Country in UAC'!K79*$Z$14</f>
        <v>0</v>
      </c>
      <c r="L79" s="6">
        <f>'Summary by Country in UAC'!L79</f>
        <v>0</v>
      </c>
      <c r="M79" s="11">
        <f>'Summary by Country in UAC'!M79</f>
        <v>0</v>
      </c>
      <c r="N79" s="6">
        <f>'Summary by Country in UAC'!N79*$Z$15</f>
        <v>44682.249034799999</v>
      </c>
      <c r="O79" s="6">
        <f>'Summary by Country in UAC'!O79</f>
        <v>1</v>
      </c>
      <c r="P79" s="11">
        <f>'Summary by Country in UAC'!P79</f>
        <v>1.2434269749886753E-5</v>
      </c>
      <c r="Q79" s="6">
        <f>'Summary by Country in UAC'!Q79*$Z$16</f>
        <v>674832.45983219997</v>
      </c>
      <c r="R79" s="6">
        <f>'Summary by Country in UAC'!R79</f>
        <v>1</v>
      </c>
      <c r="S79" s="11">
        <f>'Summary by Country in UAC'!S79</f>
        <v>2.8185590273802535E-4</v>
      </c>
      <c r="T79" s="6">
        <f t="shared" si="1"/>
        <v>719514.70886699995</v>
      </c>
      <c r="U79" s="6">
        <f>'Summary by Country in UAC'!U79</f>
        <v>2</v>
      </c>
      <c r="V79" s="11">
        <f>'Summary by Country in UAC'!V79</f>
        <v>4.5555272229355249E-5</v>
      </c>
    </row>
    <row r="80" spans="1:22" x14ac:dyDescent="0.25">
      <c r="A80" s="7" t="str">
        <f>'Summary by Country in UAC'!A80</f>
        <v>Poland</v>
      </c>
      <c r="B80" s="8">
        <f>'Summary by Country in UAC'!B80*$Z$11</f>
        <v>126809.6861724</v>
      </c>
      <c r="C80" s="8">
        <f>'Summary by Country in UAC'!C80</f>
        <v>1</v>
      </c>
      <c r="D80" s="10">
        <f>'Summary by Country in UAC'!D80</f>
        <v>4.528892347150323E-5</v>
      </c>
      <c r="E80" s="8">
        <f>'Summary by Country in UAC'!E80*$Z$12</f>
        <v>0</v>
      </c>
      <c r="F80" s="8">
        <f>'Summary by Country in UAC'!F80</f>
        <v>0</v>
      </c>
      <c r="G80" s="10">
        <f>'Summary by Country in UAC'!G80</f>
        <v>0</v>
      </c>
      <c r="H80" s="8">
        <f>'Summary by Country in UAC'!H80*$Z$13</f>
        <v>0</v>
      </c>
      <c r="I80" s="8">
        <f>'Summary by Country in UAC'!I80</f>
        <v>0</v>
      </c>
      <c r="J80" s="10">
        <f>'Summary by Country in UAC'!J80</f>
        <v>0</v>
      </c>
      <c r="K80" s="8">
        <f>'Summary by Country in UAC'!K80*$Z$14</f>
        <v>0</v>
      </c>
      <c r="L80" s="8">
        <f>'Summary by Country in UAC'!L80</f>
        <v>0</v>
      </c>
      <c r="M80" s="10">
        <f>'Summary by Country in UAC'!M80</f>
        <v>0</v>
      </c>
      <c r="N80" s="8">
        <f>'Summary by Country in UAC'!N80*$Z$15</f>
        <v>0</v>
      </c>
      <c r="O80" s="8">
        <f>'Summary by Country in UAC'!O80</f>
        <v>0</v>
      </c>
      <c r="P80" s="10">
        <f>'Summary by Country in UAC'!P80</f>
        <v>0</v>
      </c>
      <c r="Q80" s="8">
        <f>'Summary by Country in UAC'!Q80*$Z$16</f>
        <v>0</v>
      </c>
      <c r="R80" s="8">
        <f>'Summary by Country in UAC'!R80</f>
        <v>0</v>
      </c>
      <c r="S80" s="10">
        <f>'Summary by Country in UAC'!S80</f>
        <v>0</v>
      </c>
      <c r="T80" s="8">
        <f t="shared" si="1"/>
        <v>126809.6861724</v>
      </c>
      <c r="U80" s="8">
        <f>'Summary by Country in UAC'!U80</f>
        <v>1</v>
      </c>
      <c r="V80" s="10">
        <f>'Summary by Country in UAC'!V80</f>
        <v>7.4122791747748795E-6</v>
      </c>
    </row>
    <row r="81" spans="1:22" x14ac:dyDescent="0.25">
      <c r="A81" s="5" t="str">
        <f>'Summary by Country in UAC'!A81</f>
        <v>Portugal</v>
      </c>
      <c r="B81" s="6">
        <f>'Summary by Country in UAC'!B81*$Z$11</f>
        <v>119071695.18536597</v>
      </c>
      <c r="C81" s="6">
        <f>'Summary by Country in UAC'!C81</f>
        <v>11</v>
      </c>
      <c r="D81" s="11">
        <f>'Summary by Country in UAC'!D81</f>
        <v>4.2525370526828886E-2</v>
      </c>
      <c r="E81" s="6">
        <f>'Summary by Country in UAC'!E81*$Z$12</f>
        <v>2563389.1206</v>
      </c>
      <c r="F81" s="6">
        <f>'Summary by Country in UAC'!F81</f>
        <v>8</v>
      </c>
      <c r="G81" s="11">
        <f>'Summary by Country in UAC'!G81</f>
        <v>1.1674026331241747E-3</v>
      </c>
      <c r="H81" s="6">
        <f>'Summary by Country in UAC'!H81*$Z$13</f>
        <v>24188588.201731801</v>
      </c>
      <c r="I81" s="6">
        <f>'Summary by Country in UAC'!I81</f>
        <v>23</v>
      </c>
      <c r="J81" s="11">
        <f>'Summary by Country in UAC'!J81</f>
        <v>1.0429140064915398E-2</v>
      </c>
      <c r="K81" s="6">
        <f>'Summary by Country in UAC'!K81*$Z$14</f>
        <v>20002090.443686102</v>
      </c>
      <c r="L81" s="6">
        <f>'Summary by Country in UAC'!L81</f>
        <v>13</v>
      </c>
      <c r="M81" s="11">
        <f>'Summary by Country in UAC'!M81</f>
        <v>7.4843715107484401E-3</v>
      </c>
      <c r="N81" s="6">
        <f>'Summary by Country in UAC'!N81*$Z$15</f>
        <v>100122446.00865781</v>
      </c>
      <c r="O81" s="6">
        <f>'Summary by Country in UAC'!O81</f>
        <v>20</v>
      </c>
      <c r="P81" s="11">
        <f>'Summary by Country in UAC'!P81</f>
        <v>2.7862283761063956E-2</v>
      </c>
      <c r="Q81" s="6">
        <f>'Summary by Country in UAC'!Q81*$Z$16</f>
        <v>16920369.5250903</v>
      </c>
      <c r="R81" s="6">
        <f>'Summary by Country in UAC'!R81</f>
        <v>13</v>
      </c>
      <c r="S81" s="11">
        <f>'Summary by Country in UAC'!S81</f>
        <v>7.0670963698769894E-3</v>
      </c>
      <c r="T81" s="6">
        <f t="shared" si="1"/>
        <v>282868578.48513198</v>
      </c>
      <c r="U81" s="6">
        <f>'Summary by Country in UAC'!U81</f>
        <v>88</v>
      </c>
      <c r="V81" s="11">
        <f>'Summary by Country in UAC'!V81</f>
        <v>1.766422427343995E-2</v>
      </c>
    </row>
    <row r="82" spans="1:22" x14ac:dyDescent="0.25">
      <c r="A82" s="7" t="str">
        <f>'Summary by Country in UAC'!A82</f>
        <v>Rwanda</v>
      </c>
      <c r="B82" s="8">
        <f>'Summary by Country in UAC'!B82*$Z$11</f>
        <v>4452384.5744223995</v>
      </c>
      <c r="C82" s="8">
        <f>'Summary by Country in UAC'!C82</f>
        <v>19</v>
      </c>
      <c r="D82" s="10">
        <f>'Summary by Country in UAC'!D82</f>
        <v>1.5901285646474938E-3</v>
      </c>
      <c r="E82" s="8">
        <f>'Summary by Country in UAC'!E82*$Z$12</f>
        <v>17824497.444600001</v>
      </c>
      <c r="F82" s="8">
        <f>'Summary by Country in UAC'!F82</f>
        <v>21</v>
      </c>
      <c r="G82" s="10">
        <f>'Summary by Country in UAC'!G82</f>
        <v>8.1175210910119852E-3</v>
      </c>
      <c r="H82" s="8">
        <f>'Summary by Country in UAC'!H82*$Z$13</f>
        <v>15872708.810029497</v>
      </c>
      <c r="I82" s="8">
        <f>'Summary by Country in UAC'!I82</f>
        <v>19</v>
      </c>
      <c r="J82" s="10">
        <f>'Summary by Country in UAC'!J82</f>
        <v>6.8436695026939352E-3</v>
      </c>
      <c r="K82" s="8">
        <f>'Summary by Country in UAC'!K82*$Z$14</f>
        <v>3610807.1925479998</v>
      </c>
      <c r="L82" s="8">
        <f>'Summary by Country in UAC'!L82</f>
        <v>32</v>
      </c>
      <c r="M82" s="10">
        <f>'Summary by Country in UAC'!M82</f>
        <v>1.3510899052674992E-3</v>
      </c>
      <c r="N82" s="8">
        <f>'Summary by Country in UAC'!N82*$Z$15</f>
        <v>652746.7715418</v>
      </c>
      <c r="O82" s="8">
        <f>'Summary by Country in UAC'!O82</f>
        <v>9</v>
      </c>
      <c r="P82" s="10">
        <f>'Summary by Country in UAC'!P82</f>
        <v>1.8164773732398971E-4</v>
      </c>
      <c r="Q82" s="8">
        <f>'Summary by Country in UAC'!Q82*$Z$16</f>
        <v>4637420.5093724998</v>
      </c>
      <c r="R82" s="8">
        <f>'Summary by Country in UAC'!R82</f>
        <v>7</v>
      </c>
      <c r="S82" s="10">
        <f>'Summary by Country in UAC'!S82</f>
        <v>1.9369020043434654E-3</v>
      </c>
      <c r="T82" s="8">
        <f t="shared" si="1"/>
        <v>47050565.302514195</v>
      </c>
      <c r="U82" s="8">
        <f>'Summary by Country in UAC'!U82</f>
        <v>107</v>
      </c>
      <c r="V82" s="10">
        <f>'Summary by Country in UAC'!V82</f>
        <v>2.8545015563284613E-3</v>
      </c>
    </row>
    <row r="83" spans="1:22" x14ac:dyDescent="0.25">
      <c r="A83" s="5" t="str">
        <f>'Summary by Country in UAC'!A83</f>
        <v>Sao Tome</v>
      </c>
      <c r="B83" s="6">
        <f>'Summary by Country in UAC'!B83*$Z$11</f>
        <v>1078334.2099992</v>
      </c>
      <c r="C83" s="6">
        <f>'Summary by Country in UAC'!C83</f>
        <v>13</v>
      </c>
      <c r="D83" s="11">
        <f>'Summary by Country in UAC'!D83</f>
        <v>3.8511723344984434E-4</v>
      </c>
      <c r="E83" s="6">
        <f>'Summary by Country in UAC'!E83*$Z$12</f>
        <v>1000319.089</v>
      </c>
      <c r="F83" s="6">
        <f>'Summary by Country in UAC'!F83</f>
        <v>7</v>
      </c>
      <c r="G83" s="11">
        <f>'Summary by Country in UAC'!G83</f>
        <v>4.5555906010463223E-4</v>
      </c>
      <c r="H83" s="6">
        <f>'Summary by Country in UAC'!H83*$Z$13</f>
        <v>381320.95329570002</v>
      </c>
      <c r="I83" s="6">
        <f>'Summary by Country in UAC'!I83</f>
        <v>10</v>
      </c>
      <c r="J83" s="11">
        <f>'Summary by Country in UAC'!J83</f>
        <v>1.6441015897418902E-4</v>
      </c>
      <c r="K83" s="6">
        <f>'Summary by Country in UAC'!K83*$Z$14</f>
        <v>1245440.0112434998</v>
      </c>
      <c r="L83" s="6">
        <f>'Summary by Country in UAC'!L83</f>
        <v>4</v>
      </c>
      <c r="M83" s="11">
        <f>'Summary by Country in UAC'!M83</f>
        <v>4.6601807769744674E-4</v>
      </c>
      <c r="N83" s="6">
        <f>'Summary by Country in UAC'!N83*$Z$15</f>
        <v>1930894.4108376</v>
      </c>
      <c r="O83" s="6">
        <f>'Summary by Country in UAC'!O83</f>
        <v>18</v>
      </c>
      <c r="P83" s="11">
        <f>'Summary by Country in UAC'!P83</f>
        <v>5.3733333665018014E-4</v>
      </c>
      <c r="Q83" s="6">
        <f>'Summary by Country in UAC'!Q83*$Z$16</f>
        <v>1779902.1120707993</v>
      </c>
      <c r="R83" s="6">
        <f>'Summary by Country in UAC'!R83</f>
        <v>7</v>
      </c>
      <c r="S83" s="11">
        <f>'Summary by Country in UAC'!S83</f>
        <v>7.4340809970489124E-4</v>
      </c>
      <c r="T83" s="6">
        <f t="shared" si="1"/>
        <v>7416210.7864467986</v>
      </c>
      <c r="U83" s="6">
        <f>'Summary by Country in UAC'!U83</f>
        <v>59</v>
      </c>
      <c r="V83" s="11">
        <f>'Summary by Country in UAC'!V83</f>
        <v>4.6708245132475763E-4</v>
      </c>
    </row>
    <row r="84" spans="1:22" x14ac:dyDescent="0.25">
      <c r="A84" s="7" t="str">
        <f>'Summary by Country in UAC'!A84</f>
        <v>Saudi Arabia</v>
      </c>
      <c r="B84" s="8">
        <f>'Summary by Country in UAC'!B84*$Z$11</f>
        <v>16137158.318573598</v>
      </c>
      <c r="C84" s="8">
        <f>'Summary by Country in UAC'!C84</f>
        <v>4</v>
      </c>
      <c r="D84" s="10">
        <f>'Summary by Country in UAC'!D84</f>
        <v>5.7632389937770923E-3</v>
      </c>
      <c r="E84" s="8">
        <f>'Summary by Country in UAC'!E84*$Z$12</f>
        <v>22021623.2236</v>
      </c>
      <c r="F84" s="8">
        <f>'Summary by Country in UAC'!F84</f>
        <v>2</v>
      </c>
      <c r="G84" s="10">
        <f>'Summary by Country in UAC'!G84</f>
        <v>1.0028949850142825E-2</v>
      </c>
      <c r="H84" s="8">
        <f>'Summary by Country in UAC'!H84*$Z$13</f>
        <v>0</v>
      </c>
      <c r="I84" s="8">
        <f>'Summary by Country in UAC'!I84</f>
        <v>0</v>
      </c>
      <c r="J84" s="10">
        <f>'Summary by Country in UAC'!J84</f>
        <v>0</v>
      </c>
      <c r="K84" s="8">
        <f>'Summary by Country in UAC'!K84*$Z$14</f>
        <v>616933.43964450003</v>
      </c>
      <c r="L84" s="8">
        <f>'Summary by Country in UAC'!L84</f>
        <v>1</v>
      </c>
      <c r="M84" s="10">
        <f>'Summary by Country in UAC'!M84</f>
        <v>2.3084382468437754E-4</v>
      </c>
      <c r="N84" s="8">
        <f>'Summary by Country in UAC'!N84*$Z$15</f>
        <v>0</v>
      </c>
      <c r="O84" s="8">
        <f>'Summary by Country in UAC'!O84</f>
        <v>0</v>
      </c>
      <c r="P84" s="10">
        <f>'Summary by Country in UAC'!P84</f>
        <v>0</v>
      </c>
      <c r="Q84" s="8">
        <f>'Summary by Country in UAC'!Q84*$Z$16</f>
        <v>0</v>
      </c>
      <c r="R84" s="8">
        <f>'Summary by Country in UAC'!R84</f>
        <v>0</v>
      </c>
      <c r="S84" s="10">
        <f>'Summary by Country in UAC'!S84</f>
        <v>0</v>
      </c>
      <c r="T84" s="8">
        <f t="shared" si="1"/>
        <v>38775714.981818095</v>
      </c>
      <c r="U84" s="8">
        <f>'Summary by Country in UAC'!U84</f>
        <v>7</v>
      </c>
      <c r="V84" s="10">
        <f>'Summary by Country in UAC'!V84</f>
        <v>2.2678779250999473E-3</v>
      </c>
    </row>
    <row r="85" spans="1:22" x14ac:dyDescent="0.25">
      <c r="A85" s="5" t="str">
        <f>'Summary by Country in UAC'!A85</f>
        <v>Senegal</v>
      </c>
      <c r="B85" s="6">
        <f>'Summary by Country in UAC'!B85*$Z$11</f>
        <v>17509440.512656394</v>
      </c>
      <c r="C85" s="6">
        <f>'Summary by Country in UAC'!C85</f>
        <v>63</v>
      </c>
      <c r="D85" s="11">
        <f>'Summary by Country in UAC'!D85</f>
        <v>6.2533370702334079E-3</v>
      </c>
      <c r="E85" s="6">
        <f>'Summary by Country in UAC'!E85*$Z$12</f>
        <v>27673673.30419999</v>
      </c>
      <c r="F85" s="6">
        <f>'Summary by Country in UAC'!F85</f>
        <v>145</v>
      </c>
      <c r="G85" s="11">
        <f>'Summary by Country in UAC'!G85</f>
        <v>1.2602971130648892E-2</v>
      </c>
      <c r="H85" s="6">
        <f>'Summary by Country in UAC'!H85*$Z$13</f>
        <v>71217171.90783684</v>
      </c>
      <c r="I85" s="6">
        <f>'Summary by Country in UAC'!I85</f>
        <v>140</v>
      </c>
      <c r="J85" s="11">
        <f>'Summary by Country in UAC'!J85</f>
        <v>3.0705961615436986E-2</v>
      </c>
      <c r="K85" s="6">
        <f>'Summary by Country in UAC'!K85*$Z$14</f>
        <v>86298552.155848429</v>
      </c>
      <c r="L85" s="6">
        <f>'Summary by Country in UAC'!L85</f>
        <v>206</v>
      </c>
      <c r="M85" s="11">
        <f>'Summary by Country in UAC'!M85</f>
        <v>3.2291146117577593E-2</v>
      </c>
      <c r="N85" s="6">
        <f>'Summary by Country in UAC'!N85*$Z$15</f>
        <v>82591231.941188112</v>
      </c>
      <c r="O85" s="6">
        <f>'Summary by Country in UAC'!O85</f>
        <v>140</v>
      </c>
      <c r="P85" s="11">
        <f>'Summary by Country in UAC'!P85</f>
        <v>2.2983660829882679E-2</v>
      </c>
      <c r="Q85" s="6">
        <f>'Summary by Country in UAC'!Q85*$Z$16</f>
        <v>30792218.103200108</v>
      </c>
      <c r="R85" s="6">
        <f>'Summary by Country in UAC'!R85</f>
        <v>108</v>
      </c>
      <c r="S85" s="11">
        <f>'Summary by Country in UAC'!S85</f>
        <v>1.2860923188166876E-2</v>
      </c>
      <c r="T85" s="6">
        <f t="shared" si="1"/>
        <v>316082287.92492986</v>
      </c>
      <c r="U85" s="6">
        <f>'Summary by Country in UAC'!U85</f>
        <v>802</v>
      </c>
      <c r="V85" s="11">
        <f>'Summary by Country in UAC'!V85</f>
        <v>2.0110085213850864E-2</v>
      </c>
    </row>
    <row r="86" spans="1:22" s="1" customFormat="1" x14ac:dyDescent="0.25">
      <c r="A86" s="7" t="str">
        <f>'Summary by Country in UAC'!A86</f>
        <v>Seychelles</v>
      </c>
      <c r="B86" s="8">
        <f>'Summary by Country in UAC'!B86*$Z$11</f>
        <v>0</v>
      </c>
      <c r="C86" s="8">
        <f>'Summary by Country in UAC'!C86</f>
        <v>0</v>
      </c>
      <c r="D86" s="10">
        <f>'Summary by Country in UAC'!D86</f>
        <v>0</v>
      </c>
      <c r="E86" s="8">
        <f>'Summary by Country in UAC'!E86*$Z$12</f>
        <v>0</v>
      </c>
      <c r="F86" s="8">
        <f>'Summary by Country in UAC'!F86</f>
        <v>0</v>
      </c>
      <c r="G86" s="10">
        <f>'Summary by Country in UAC'!G86</f>
        <v>0</v>
      </c>
      <c r="H86" s="8">
        <f>'Summary by Country in UAC'!H86*$Z$13</f>
        <v>30493.842963099996</v>
      </c>
      <c r="I86" s="8">
        <f>'Summary by Country in UAC'!I86</f>
        <v>1</v>
      </c>
      <c r="J86" s="10">
        <f>'Summary by Country in UAC'!J86</f>
        <v>1.3147710677754043E-5</v>
      </c>
      <c r="K86" s="8">
        <f>'Summary by Country in UAC'!K86*$Z$14</f>
        <v>0</v>
      </c>
      <c r="L86" s="8">
        <f>'Summary by Country in UAC'!L86</f>
        <v>1</v>
      </c>
      <c r="M86" s="10">
        <f>'Summary by Country in UAC'!M86</f>
        <v>0</v>
      </c>
      <c r="N86" s="8">
        <f>'Summary by Country in UAC'!N86*$Z$15</f>
        <v>107602.63332390001</v>
      </c>
      <c r="O86" s="8">
        <f>'Summary by Country in UAC'!O86</f>
        <v>1</v>
      </c>
      <c r="P86" s="10">
        <f>'Summary by Country in UAC'!P86</f>
        <v>2.9943885937914157E-5</v>
      </c>
      <c r="Q86" s="8">
        <f>'Summary by Country in UAC'!Q86*$Z$16</f>
        <v>101243.22458639999</v>
      </c>
      <c r="R86" s="8">
        <f>'Summary by Country in UAC'!R86</f>
        <v>3</v>
      </c>
      <c r="S86" s="10">
        <f>'Summary by Country in UAC'!S86</f>
        <v>4.2286051961703225E-5</v>
      </c>
      <c r="T86" s="8">
        <f t="shared" si="1"/>
        <v>239339.70087339997</v>
      </c>
      <c r="U86" s="8">
        <f>'Summary by Country in UAC'!U86</f>
        <v>6</v>
      </c>
      <c r="V86" s="10">
        <f>'Summary by Country in UAC'!V86</f>
        <v>1.5468025160486513E-5</v>
      </c>
    </row>
    <row r="87" spans="1:22" x14ac:dyDescent="0.25">
      <c r="A87" s="5" t="str">
        <f>'Summary by Country in UAC'!A87</f>
        <v>Sierra Leone</v>
      </c>
      <c r="B87" s="6">
        <f>'Summary by Country in UAC'!B87*$Z$11</f>
        <v>4972172.7319880007</v>
      </c>
      <c r="C87" s="6">
        <f>'Summary by Country in UAC'!C87</f>
        <v>32</v>
      </c>
      <c r="D87" s="11">
        <f>'Summary by Country in UAC'!D87</f>
        <v>1.7757661669468815E-3</v>
      </c>
      <c r="E87" s="6">
        <f>'Summary by Country in UAC'!E87*$Z$12</f>
        <v>3915669.3113999995</v>
      </c>
      <c r="F87" s="6">
        <f>'Summary by Country in UAC'!F87</f>
        <v>17</v>
      </c>
      <c r="G87" s="11">
        <f>'Summary by Country in UAC'!G87</f>
        <v>1.7832496158452658E-3</v>
      </c>
      <c r="H87" s="6">
        <f>'Summary by Country in UAC'!H87*$Z$13</f>
        <v>5833123.2520703981</v>
      </c>
      <c r="I87" s="6">
        <f>'Summary by Country in UAC'!I87</f>
        <v>26</v>
      </c>
      <c r="J87" s="11">
        <f>'Summary by Country in UAC'!J87</f>
        <v>2.5150066181787948E-3</v>
      </c>
      <c r="K87" s="6">
        <f>'Summary by Country in UAC'!K87*$Z$14</f>
        <v>8716875.3111851942</v>
      </c>
      <c r="L87" s="6">
        <f>'Summary by Country in UAC'!L87</f>
        <v>75</v>
      </c>
      <c r="M87" s="11">
        <f>'Summary by Country in UAC'!M87</f>
        <v>3.2616757446157236E-3</v>
      </c>
      <c r="N87" s="6">
        <f>'Summary by Country in UAC'!N87*$Z$15</f>
        <v>5959283.4548559003</v>
      </c>
      <c r="O87" s="6">
        <f>'Summary by Country in UAC'!O87</f>
        <v>24</v>
      </c>
      <c r="P87" s="11">
        <f>'Summary by Country in UAC'!P87</f>
        <v>1.6583618684011263E-3</v>
      </c>
      <c r="Q87" s="6">
        <f>'Summary by Country in UAC'!Q87*$Z$16</f>
        <v>3075230.8184390995</v>
      </c>
      <c r="R87" s="6">
        <f>'Summary by Country in UAC'!R87</f>
        <v>10</v>
      </c>
      <c r="S87" s="11">
        <f>'Summary by Country in UAC'!S87</f>
        <v>1.284425409344529E-3</v>
      </c>
      <c r="T87" s="6">
        <f t="shared" si="1"/>
        <v>32472354.879938595</v>
      </c>
      <c r="U87" s="6">
        <f>'Summary by Country in UAC'!U87</f>
        <v>184</v>
      </c>
      <c r="V87" s="11">
        <f>'Summary by Country in UAC'!V87</f>
        <v>2.038081386771598E-3</v>
      </c>
    </row>
    <row r="88" spans="1:22" x14ac:dyDescent="0.25">
      <c r="A88" s="7" t="str">
        <f>'Summary by Country in UAC'!A88</f>
        <v>Somalia</v>
      </c>
      <c r="B88" s="8">
        <f>'Summary by Country in UAC'!B88*$Z$11</f>
        <v>0</v>
      </c>
      <c r="C88" s="8">
        <f>'Summary by Country in UAC'!C88</f>
        <v>0</v>
      </c>
      <c r="D88" s="10">
        <f>'Summary by Country in UAC'!D88</f>
        <v>0</v>
      </c>
      <c r="E88" s="8">
        <f>'Summary by Country in UAC'!E88*$Z$12</f>
        <v>786508.27640000009</v>
      </c>
      <c r="F88" s="8">
        <f>'Summary by Country in UAC'!F88</f>
        <v>3</v>
      </c>
      <c r="G88" s="10">
        <f>'Summary by Country in UAC'!G88</f>
        <v>3.5818667773248735E-4</v>
      </c>
      <c r="H88" s="8">
        <f>'Summary by Country in UAC'!H88*$Z$13</f>
        <v>564236.82333259995</v>
      </c>
      <c r="I88" s="8">
        <f>'Summary by Country in UAC'!I88</f>
        <v>4</v>
      </c>
      <c r="J88" s="10">
        <f>'Summary by Country in UAC'!J88</f>
        <v>2.432760775966786E-4</v>
      </c>
      <c r="K88" s="8">
        <f>'Summary by Country in UAC'!K88*$Z$14</f>
        <v>0</v>
      </c>
      <c r="L88" s="8">
        <f>'Summary by Country in UAC'!L88</f>
        <v>0</v>
      </c>
      <c r="M88" s="10">
        <f>'Summary by Country in UAC'!M88</f>
        <v>0</v>
      </c>
      <c r="N88" s="8">
        <f>'Summary by Country in UAC'!N88*$Z$15</f>
        <v>478116.57035610004</v>
      </c>
      <c r="O88" s="8">
        <f>'Summary by Country in UAC'!O88</f>
        <v>7</v>
      </c>
      <c r="P88" s="10">
        <f>'Summary by Country in UAC'!P88</f>
        <v>1.3305127955999424E-4</v>
      </c>
      <c r="Q88" s="8">
        <f>'Summary by Country in UAC'!Q88*$Z$16</f>
        <v>149528.6370624</v>
      </c>
      <c r="R88" s="8">
        <f>'Summary by Country in UAC'!R88</f>
        <v>1</v>
      </c>
      <c r="S88" s="10">
        <f>'Summary by Country in UAC'!S88</f>
        <v>6.2453322110333828E-5</v>
      </c>
      <c r="T88" s="8">
        <f t="shared" si="1"/>
        <v>1978390.3071511001</v>
      </c>
      <c r="U88" s="8">
        <f>'Summary by Country in UAC'!U88</f>
        <v>15</v>
      </c>
      <c r="V88" s="10">
        <f>'Summary by Country in UAC'!V88</f>
        <v>1.2225057020483671E-4</v>
      </c>
    </row>
    <row r="89" spans="1:22" x14ac:dyDescent="0.25">
      <c r="A89" s="5" t="str">
        <f>'Summary by Country in UAC'!A89</f>
        <v>South Africa</v>
      </c>
      <c r="B89" s="6">
        <f>'Summary by Country in UAC'!B89*$Z$11</f>
        <v>3989439.1417803997</v>
      </c>
      <c r="C89" s="6">
        <f>'Summary by Country in UAC'!C89</f>
        <v>12</v>
      </c>
      <c r="D89" s="11">
        <f>'Summary by Country in UAC'!D89</f>
        <v>1.4247918233996567E-3</v>
      </c>
      <c r="E89" s="6">
        <f>'Summary by Country in UAC'!E89*$Z$12</f>
        <v>3500394.7440000004</v>
      </c>
      <c r="F89" s="6">
        <f>'Summary by Country in UAC'!F89</f>
        <v>13</v>
      </c>
      <c r="G89" s="11">
        <f>'Summary by Country in UAC'!G89</f>
        <v>1.594127870903636E-3</v>
      </c>
      <c r="H89" s="6">
        <f>'Summary by Country in UAC'!H89*$Z$13</f>
        <v>567454.23916389991</v>
      </c>
      <c r="I89" s="6">
        <f>'Summary by Country in UAC'!I89</f>
        <v>7</v>
      </c>
      <c r="J89" s="11">
        <f>'Summary by Country in UAC'!J89</f>
        <v>2.4466329706033049E-4</v>
      </c>
      <c r="K89" s="6">
        <f>'Summary by Country in UAC'!K89*$Z$14</f>
        <v>2799196.0233858</v>
      </c>
      <c r="L89" s="6">
        <f>'Summary by Country in UAC'!L89</f>
        <v>14</v>
      </c>
      <c r="M89" s="11">
        <f>'Summary by Country in UAC'!M89</f>
        <v>1.0474016718108679E-3</v>
      </c>
      <c r="N89" s="6">
        <f>'Summary by Country in UAC'!N89*$Z$15</f>
        <v>8265687.0641397014</v>
      </c>
      <c r="O89" s="6">
        <f>'Summary by Country in UAC'!O89</f>
        <v>25</v>
      </c>
      <c r="P89" s="11">
        <f>'Summary by Country in UAC'!P89</f>
        <v>2.3001926904712392E-3</v>
      </c>
      <c r="Q89" s="6">
        <f>'Summary by Country in UAC'!Q89*$Z$16</f>
        <v>23669257.566205502</v>
      </c>
      <c r="R89" s="6">
        <f>'Summary by Country in UAC'!R89</f>
        <v>24</v>
      </c>
      <c r="S89" s="11">
        <f>'Summary by Country in UAC'!S89</f>
        <v>9.8858907292641799E-3</v>
      </c>
      <c r="T89" s="6">
        <f t="shared" si="1"/>
        <v>42791428.778675303</v>
      </c>
      <c r="U89" s="6">
        <f>'Summary by Country in UAC'!U89</f>
        <v>95</v>
      </c>
      <c r="V89" s="11">
        <f>'Summary by Country in UAC'!V89</f>
        <v>2.6994932495559543E-3</v>
      </c>
    </row>
    <row r="90" spans="1:22" x14ac:dyDescent="0.25">
      <c r="A90" s="7" t="str">
        <f>'Summary by Country in UAC'!A90</f>
        <v>South Korea</v>
      </c>
      <c r="B90" s="8">
        <f>'Summary by Country in UAC'!B90*$Z$11</f>
        <v>16516191.454131601</v>
      </c>
      <c r="C90" s="8">
        <f>'Summary by Country in UAC'!C90</f>
        <v>2</v>
      </c>
      <c r="D90" s="10">
        <f>'Summary by Country in UAC'!D90</f>
        <v>5.8986072230313852E-3</v>
      </c>
      <c r="E90" s="8">
        <f>'Summary by Country in UAC'!E90*$Z$12</f>
        <v>57914326.146600001</v>
      </c>
      <c r="F90" s="8">
        <f>'Summary by Country in UAC'!F90</f>
        <v>4</v>
      </c>
      <c r="G90" s="10">
        <f>'Summary by Country in UAC'!G90</f>
        <v>2.637498001993864E-2</v>
      </c>
      <c r="H90" s="8">
        <f>'Summary by Country in UAC'!H90*$Z$13</f>
        <v>10804464.354749998</v>
      </c>
      <c r="I90" s="8">
        <f>'Summary by Country in UAC'!I90</f>
        <v>4</v>
      </c>
      <c r="J90" s="10">
        <f>'Summary by Country in UAC'!J90</f>
        <v>4.6584476589669665E-3</v>
      </c>
      <c r="K90" s="8">
        <f>'Summary by Country in UAC'!K90*$Z$14</f>
        <v>2491239.3977051997</v>
      </c>
      <c r="L90" s="8">
        <f>'Summary by Country in UAC'!L90</f>
        <v>1</v>
      </c>
      <c r="M90" s="10">
        <f>'Summary by Country in UAC'!M90</f>
        <v>9.321706262219472E-4</v>
      </c>
      <c r="N90" s="8">
        <f>'Summary by Country in UAC'!N90*$Z$15</f>
        <v>16215181.057845902</v>
      </c>
      <c r="O90" s="8">
        <f>'Summary by Country in UAC'!O90</f>
        <v>5</v>
      </c>
      <c r="P90" s="10">
        <f>'Summary by Country in UAC'!P90</f>
        <v>4.5123945117328057E-3</v>
      </c>
      <c r="Q90" s="8">
        <f>'Summary by Country in UAC'!Q90*$Z$16</f>
        <v>12512732.320011299</v>
      </c>
      <c r="R90" s="8">
        <f>'Summary by Country in UAC'!R90</f>
        <v>6</v>
      </c>
      <c r="S90" s="10">
        <f>'Summary by Country in UAC'!S90</f>
        <v>5.2261674914881864E-3</v>
      </c>
      <c r="T90" s="8">
        <f t="shared" si="1"/>
        <v>116454134.73104399</v>
      </c>
      <c r="U90" s="8">
        <f>'Summary by Country in UAC'!U90</f>
        <v>22</v>
      </c>
      <c r="V90" s="10">
        <f>'Summary by Country in UAC'!V90</f>
        <v>7.0482112538849751E-3</v>
      </c>
    </row>
    <row r="91" spans="1:22" x14ac:dyDescent="0.25">
      <c r="A91" s="5" t="str">
        <f>'Summary by Country in UAC'!A91</f>
        <v>South Sudan</v>
      </c>
      <c r="B91" s="6">
        <f>'Summary by Country in UAC'!B91*$Z$11</f>
        <v>141675.3450728</v>
      </c>
      <c r="C91" s="6">
        <f>'Summary by Country in UAC'!C91</f>
        <v>1</v>
      </c>
      <c r="D91" s="11">
        <f>'Summary by Country in UAC'!D91</f>
        <v>5.0598058038545621E-5</v>
      </c>
      <c r="E91" s="6">
        <f>'Summary by Country in UAC'!E91*$Z$12</f>
        <v>274048.29760000005</v>
      </c>
      <c r="F91" s="6">
        <f>'Summary by Country in UAC'!F91</f>
        <v>5</v>
      </c>
      <c r="G91" s="11">
        <f>'Summary by Country in UAC'!G91</f>
        <v>1.2480536086013907E-4</v>
      </c>
      <c r="H91" s="6">
        <f>'Summary by Country in UAC'!H91*$Z$13</f>
        <v>94366.703611399993</v>
      </c>
      <c r="I91" s="6">
        <f>'Summary by Country in UAC'!I91</f>
        <v>3</v>
      </c>
      <c r="J91" s="11">
        <f>'Summary by Country in UAC'!J91</f>
        <v>4.068710257993421E-5</v>
      </c>
      <c r="K91" s="6">
        <f>'Summary by Country in UAC'!K91*$Z$14</f>
        <v>378440.95069259999</v>
      </c>
      <c r="L91" s="6">
        <f>'Summary by Country in UAC'!L91</f>
        <v>9</v>
      </c>
      <c r="M91" s="11">
        <f>'Summary by Country in UAC'!M91</f>
        <v>1.4160483264679611E-4</v>
      </c>
      <c r="N91" s="6">
        <f>'Summary by Country in UAC'!N91*$Z$15</f>
        <v>1039925.8164087001</v>
      </c>
      <c r="O91" s="6">
        <f>'Summary by Country in UAC'!O91</f>
        <v>9</v>
      </c>
      <c r="P91" s="11">
        <f>'Summary by Country in UAC'!P91</f>
        <v>2.8939273202264543E-4</v>
      </c>
      <c r="Q91" s="6">
        <f>'Summary by Country in UAC'!Q91*$Z$16</f>
        <v>960001.3333709999</v>
      </c>
      <c r="R91" s="6">
        <f>'Summary by Country in UAC'!R91</f>
        <v>7</v>
      </c>
      <c r="S91" s="11">
        <f>'Summary by Country in UAC'!S91</f>
        <v>4.0096180689688901E-4</v>
      </c>
      <c r="T91" s="6">
        <f t="shared" si="1"/>
        <v>2888458.4467564998</v>
      </c>
      <c r="U91" s="6">
        <f>'Summary by Country in UAC'!U91</f>
        <v>34</v>
      </c>
      <c r="V91" s="11">
        <f>'Summary by Country in UAC'!V91</f>
        <v>1.8470545341232704E-4</v>
      </c>
    </row>
    <row r="92" spans="1:22" x14ac:dyDescent="0.25">
      <c r="A92" s="7" t="str">
        <f>'Summary by Country in UAC'!A92</f>
        <v>Spain</v>
      </c>
      <c r="B92" s="8">
        <f>'Summary by Country in UAC'!B92*$Z$11</f>
        <v>111761447.12388039</v>
      </c>
      <c r="C92" s="8">
        <f>'Summary by Country in UAC'!C92</f>
        <v>13</v>
      </c>
      <c r="D92" s="10">
        <f>'Summary by Country in UAC'!D92</f>
        <v>3.9914582068885492E-2</v>
      </c>
      <c r="E92" s="8">
        <f>'Summary by Country in UAC'!E92*$Z$12</f>
        <v>165607444.89520001</v>
      </c>
      <c r="F92" s="8">
        <f>'Summary by Country in UAC'!F92</f>
        <v>11</v>
      </c>
      <c r="G92" s="10">
        <f>'Summary by Country in UAC'!G92</f>
        <v>7.5419906280311921E-2</v>
      </c>
      <c r="H92" s="8">
        <f>'Summary by Country in UAC'!H92*$Z$13</f>
        <v>44653221.969604596</v>
      </c>
      <c r="I92" s="8">
        <f>'Summary by Country in UAC'!I92</f>
        <v>10</v>
      </c>
      <c r="J92" s="10">
        <f>'Summary by Country in UAC'!J92</f>
        <v>1.9252661725723291E-2</v>
      </c>
      <c r="K92" s="8">
        <f>'Summary by Country in UAC'!K92*$Z$14</f>
        <v>37822051.95728939</v>
      </c>
      <c r="L92" s="8">
        <f>'Summary by Country in UAC'!L92</f>
        <v>8</v>
      </c>
      <c r="M92" s="10">
        <f>'Summary by Country in UAC'!M92</f>
        <v>1.4152235184824882E-2</v>
      </c>
      <c r="N92" s="8">
        <f>'Summary by Country in UAC'!N92*$Z$15</f>
        <v>9245293.8957989998</v>
      </c>
      <c r="O92" s="8">
        <f>'Summary by Country in UAC'!O92</f>
        <v>9</v>
      </c>
      <c r="P92" s="10">
        <f>'Summary by Country in UAC'!P92</f>
        <v>2.5727997292126618E-3</v>
      </c>
      <c r="Q92" s="8">
        <f>'Summary by Country in UAC'!Q92*$Z$16</f>
        <v>25763754.495527096</v>
      </c>
      <c r="R92" s="8">
        <f>'Summary by Country in UAC'!R92</f>
        <v>10</v>
      </c>
      <c r="S92" s="10">
        <f>'Summary by Country in UAC'!S92</f>
        <v>1.0760695007266386E-2</v>
      </c>
      <c r="T92" s="8">
        <f t="shared" si="1"/>
        <v>394853214.33730048</v>
      </c>
      <c r="U92" s="8">
        <f>'Summary by Country in UAC'!U92</f>
        <v>61</v>
      </c>
      <c r="V92" s="10">
        <f>'Summary by Country in UAC'!V92</f>
        <v>2.3657225563400375E-2</v>
      </c>
    </row>
    <row r="93" spans="1:22" x14ac:dyDescent="0.25">
      <c r="A93" s="5" t="str">
        <f>'Summary by Country in UAC'!A93</f>
        <v>Sri Lanka</v>
      </c>
      <c r="B93" s="6">
        <f>'Summary by Country in UAC'!B93*$Z$11</f>
        <v>4879024.6061788006</v>
      </c>
      <c r="C93" s="6">
        <f>'Summary by Country in UAC'!C93</f>
        <v>1</v>
      </c>
      <c r="D93" s="11">
        <f>'Summary by Country in UAC'!D93</f>
        <v>1.7424991629141485E-3</v>
      </c>
      <c r="E93" s="6">
        <f>'Summary by Country in UAC'!E93*$Z$12</f>
        <v>0</v>
      </c>
      <c r="F93" s="6">
        <f>'Summary by Country in UAC'!F93</f>
        <v>0</v>
      </c>
      <c r="G93" s="11">
        <f>'Summary by Country in UAC'!G93</f>
        <v>0</v>
      </c>
      <c r="H93" s="6">
        <f>'Summary by Country in UAC'!H93*$Z$13</f>
        <v>0</v>
      </c>
      <c r="I93" s="6">
        <f>'Summary by Country in UAC'!I93</f>
        <v>0</v>
      </c>
      <c r="J93" s="11">
        <f>'Summary by Country in UAC'!J93</f>
        <v>0</v>
      </c>
      <c r="K93" s="6">
        <f>'Summary by Country in UAC'!K93*$Z$14</f>
        <v>0</v>
      </c>
      <c r="L93" s="6">
        <f>'Summary by Country in UAC'!L93</f>
        <v>0</v>
      </c>
      <c r="M93" s="11">
        <f>'Summary by Country in UAC'!M93</f>
        <v>0</v>
      </c>
      <c r="N93" s="6">
        <f>'Summary by Country in UAC'!N93*$Z$15</f>
        <v>0</v>
      </c>
      <c r="O93" s="6">
        <f>'Summary by Country in UAC'!O93</f>
        <v>0</v>
      </c>
      <c r="P93" s="11">
        <f>'Summary by Country in UAC'!P93</f>
        <v>0</v>
      </c>
      <c r="Q93" s="6">
        <f>'Summary by Country in UAC'!Q93*$Z$16</f>
        <v>2254787.1613832996</v>
      </c>
      <c r="R93" s="6">
        <f>'Summary by Country in UAC'!R93</f>
        <v>1</v>
      </c>
      <c r="S93" s="11">
        <f>'Summary by Country in UAC'!S93</f>
        <v>9.4175237363630323E-4</v>
      </c>
      <c r="T93" s="6">
        <f t="shared" si="1"/>
        <v>7133811.7675621007</v>
      </c>
      <c r="U93" s="6">
        <f>'Summary by Country in UAC'!U93</f>
        <v>2</v>
      </c>
      <c r="V93" s="11">
        <f>'Summary by Country in UAC'!V93</f>
        <v>4.2742373740711065E-4</v>
      </c>
    </row>
    <row r="94" spans="1:22" x14ac:dyDescent="0.25">
      <c r="A94" s="7" t="str">
        <f>'Summary by Country in UAC'!A94</f>
        <v>Sudan</v>
      </c>
      <c r="B94" s="8">
        <f>'Summary by Country in UAC'!B94*$Z$11</f>
        <v>190031.44366360005</v>
      </c>
      <c r="C94" s="8">
        <f>'Summary by Country in UAC'!C94</f>
        <v>10</v>
      </c>
      <c r="D94" s="10">
        <f>'Summary by Country in UAC'!D94</f>
        <v>6.786799785593363E-5</v>
      </c>
      <c r="E94" s="8">
        <f>'Summary by Country in UAC'!E94*$Z$12</f>
        <v>482596.83780000004</v>
      </c>
      <c r="F94" s="8">
        <f>'Summary by Country in UAC'!F94</f>
        <v>4</v>
      </c>
      <c r="G94" s="10">
        <f>'Summary by Country in UAC'!G94</f>
        <v>2.1978123206407756E-4</v>
      </c>
      <c r="H94" s="8">
        <f>'Summary by Country in UAC'!H94*$Z$13</f>
        <v>474696.65637899999</v>
      </c>
      <c r="I94" s="8">
        <f>'Summary by Country in UAC'!I94</f>
        <v>1</v>
      </c>
      <c r="J94" s="10">
        <f>'Summary by Country in UAC'!J94</f>
        <v>2.0466998224266593E-4</v>
      </c>
      <c r="K94" s="8">
        <f>'Summary by Country in UAC'!K94*$Z$14</f>
        <v>1335304.1167379997</v>
      </c>
      <c r="L94" s="8">
        <f>'Summary by Country in UAC'!L94</f>
        <v>10</v>
      </c>
      <c r="M94" s="10">
        <f>'Summary by Country in UAC'!M94</f>
        <v>4.9964338065742987E-4</v>
      </c>
      <c r="N94" s="8">
        <f>'Summary by Country in UAC'!N94*$Z$15</f>
        <v>3955731.1398072001</v>
      </c>
      <c r="O94" s="8">
        <f>'Summary by Country in UAC'!O94</f>
        <v>10</v>
      </c>
      <c r="P94" s="10">
        <f>'Summary by Country in UAC'!P94</f>
        <v>1.1008091381452523E-3</v>
      </c>
      <c r="Q94" s="8">
        <f>'Summary by Country in UAC'!Q94*$Z$16</f>
        <v>32586869.431235395</v>
      </c>
      <c r="R94" s="8">
        <f>'Summary by Country in UAC'!R94</f>
        <v>36</v>
      </c>
      <c r="S94" s="10">
        <f>'Summary by Country in UAC'!S94</f>
        <v>1.3610491562944166E-2</v>
      </c>
      <c r="T94" s="8">
        <f t="shared" si="1"/>
        <v>39025229.625623196</v>
      </c>
      <c r="U94" s="8">
        <f>'Summary by Country in UAC'!U94</f>
        <v>71</v>
      </c>
      <c r="V94" s="10">
        <f>'Summary by Country in UAC'!V94</f>
        <v>2.4752303094764724E-3</v>
      </c>
    </row>
    <row r="95" spans="1:22" x14ac:dyDescent="0.25">
      <c r="A95" s="5" t="str">
        <f>'Summary by Country in UAC'!A95</f>
        <v>Swaziland</v>
      </c>
      <c r="B95" s="6">
        <f>'Summary by Country in UAC'!B95*$Z$11</f>
        <v>0</v>
      </c>
      <c r="C95" s="6">
        <f>'Summary by Country in UAC'!C95</f>
        <v>0</v>
      </c>
      <c r="D95" s="11">
        <f>'Summary by Country in UAC'!D95</f>
        <v>0</v>
      </c>
      <c r="E95" s="6">
        <f>'Summary by Country in UAC'!E95*$Z$12</f>
        <v>0</v>
      </c>
      <c r="F95" s="6">
        <f>'Summary by Country in UAC'!F95</f>
        <v>0</v>
      </c>
      <c r="G95" s="11">
        <f>'Summary by Country in UAC'!G95</f>
        <v>0</v>
      </c>
      <c r="H95" s="6">
        <f>'Summary by Country in UAC'!H95*$Z$13</f>
        <v>7212176.2089761989</v>
      </c>
      <c r="I95" s="6">
        <f>'Summary by Country in UAC'!I95</f>
        <v>1</v>
      </c>
      <c r="J95" s="11">
        <f>'Summary by Country in UAC'!J95</f>
        <v>3.1095984283563156E-3</v>
      </c>
      <c r="K95" s="6">
        <f>'Summary by Country in UAC'!K95*$Z$14</f>
        <v>0</v>
      </c>
      <c r="L95" s="6">
        <f>'Summary by Country in UAC'!L95</f>
        <v>0</v>
      </c>
      <c r="M95" s="11">
        <f>'Summary by Country in UAC'!M95</f>
        <v>0</v>
      </c>
      <c r="N95" s="6">
        <f>'Summary by Country in UAC'!N95*$Z$15</f>
        <v>79870812.171824694</v>
      </c>
      <c r="O95" s="6">
        <f>'Summary by Country in UAC'!O95</f>
        <v>5</v>
      </c>
      <c r="P95" s="11">
        <f>'Summary by Country in UAC'!P95</f>
        <v>2.2226616724541334E-2</v>
      </c>
      <c r="Q95" s="6">
        <f>'Summary by Country in UAC'!Q95*$Z$16</f>
        <v>103091.07598529999</v>
      </c>
      <c r="R95" s="6">
        <f>'Summary by Country in UAC'!R95</f>
        <v>2</v>
      </c>
      <c r="S95" s="11">
        <f>'Summary by Country in UAC'!S95</f>
        <v>4.3057840302015407E-5</v>
      </c>
      <c r="T95" s="6">
        <f t="shared" si="1"/>
        <v>87186079.456786186</v>
      </c>
      <c r="U95" s="6">
        <f>'Summary by Country in UAC'!U95</f>
        <v>8</v>
      </c>
      <c r="V95" s="11">
        <f>'Summary by Country in UAC'!V95</f>
        <v>5.7911445597843185E-3</v>
      </c>
    </row>
    <row r="96" spans="1:22" x14ac:dyDescent="0.25">
      <c r="A96" s="7" t="str">
        <f>'Summary by Country in UAC'!A96</f>
        <v>Sweden</v>
      </c>
      <c r="B96" s="8">
        <f>'Summary by Country in UAC'!B96*$Z$11</f>
        <v>20156614.138091199</v>
      </c>
      <c r="C96" s="8">
        <f>'Summary by Country in UAC'!C96</f>
        <v>1</v>
      </c>
      <c r="D96" s="10">
        <f>'Summary by Country in UAC'!D96</f>
        <v>7.1987510000108964E-3</v>
      </c>
      <c r="E96" s="8">
        <f>'Summary by Country in UAC'!E96*$Z$12</f>
        <v>2137617.4665999999</v>
      </c>
      <c r="F96" s="8">
        <f>'Summary by Country in UAC'!F96</f>
        <v>3</v>
      </c>
      <c r="G96" s="10">
        <f>'Summary by Country in UAC'!G96</f>
        <v>9.7350037068775867E-4</v>
      </c>
      <c r="H96" s="8">
        <f>'Summary by Country in UAC'!H96*$Z$13</f>
        <v>378147.50884789997</v>
      </c>
      <c r="I96" s="8">
        <f>'Summary by Country in UAC'!I96</f>
        <v>1</v>
      </c>
      <c r="J96" s="10">
        <f>'Summary by Country in UAC'!J96</f>
        <v>1.6304189819111591E-4</v>
      </c>
      <c r="K96" s="8">
        <f>'Summary by Country in UAC'!K96*$Z$14</f>
        <v>0</v>
      </c>
      <c r="L96" s="8">
        <f>'Summary by Country in UAC'!L96</f>
        <v>0</v>
      </c>
      <c r="M96" s="10">
        <f>'Summary by Country in UAC'!M96</f>
        <v>0</v>
      </c>
      <c r="N96" s="8">
        <f>'Summary by Country in UAC'!N96*$Z$15</f>
        <v>194877.11498579997</v>
      </c>
      <c r="O96" s="8">
        <f>'Summary by Country in UAC'!O96</f>
        <v>3</v>
      </c>
      <c r="P96" s="10">
        <f>'Summary by Country in UAC'!P96</f>
        <v>5.4230811298820321E-5</v>
      </c>
      <c r="Q96" s="8">
        <f>'Summary by Country in UAC'!Q96*$Z$16</f>
        <v>0</v>
      </c>
      <c r="R96" s="8">
        <f>'Summary by Country in UAC'!R96</f>
        <v>0</v>
      </c>
      <c r="S96" s="10">
        <f>'Summary by Country in UAC'!S96</f>
        <v>0</v>
      </c>
      <c r="T96" s="8">
        <f t="shared" si="1"/>
        <v>22867256.228524901</v>
      </c>
      <c r="U96" s="8">
        <f>'Summary by Country in UAC'!U96</f>
        <v>8</v>
      </c>
      <c r="V96" s="10">
        <f>'Summary by Country in UAC'!V96</f>
        <v>1.3393629682537812E-3</v>
      </c>
    </row>
    <row r="97" spans="1:46" x14ac:dyDescent="0.25">
      <c r="A97" s="5" t="str">
        <f>'Summary by Country in UAC'!A97</f>
        <v>Switzerland</v>
      </c>
      <c r="B97" s="6">
        <f>'Summary by Country in UAC'!B97*$Z$11</f>
        <v>69260935.657544389</v>
      </c>
      <c r="C97" s="6">
        <f>'Summary by Country in UAC'!C97</f>
        <v>9</v>
      </c>
      <c r="D97" s="11">
        <f>'Summary by Country in UAC'!D97</f>
        <v>2.4735911815874746E-2</v>
      </c>
      <c r="E97" s="6">
        <f>'Summary by Country in UAC'!E97*$Z$12</f>
        <v>1710330.1753999996</v>
      </c>
      <c r="F97" s="6">
        <f>'Summary by Country in UAC'!F97</f>
        <v>5</v>
      </c>
      <c r="G97" s="11">
        <f>'Summary by Country in UAC'!G97</f>
        <v>7.7890786624168343E-4</v>
      </c>
      <c r="H97" s="6">
        <f>'Summary by Country in UAC'!H97*$Z$13</f>
        <v>13408800.4714972</v>
      </c>
      <c r="I97" s="6">
        <f>'Summary by Country in UAC'!I97</f>
        <v>5</v>
      </c>
      <c r="J97" s="11">
        <f>'Summary by Country in UAC'!J97</f>
        <v>5.7813319675158147E-3</v>
      </c>
      <c r="K97" s="6">
        <f>'Summary by Country in UAC'!K97*$Z$14</f>
        <v>55675834.442567989</v>
      </c>
      <c r="L97" s="6">
        <f>'Summary by Country in UAC'!L97</f>
        <v>11</v>
      </c>
      <c r="M97" s="11">
        <f>'Summary by Country in UAC'!M97</f>
        <v>2.0832753972004885E-2</v>
      </c>
      <c r="N97" s="6">
        <f>'Summary by Country in UAC'!N97*$Z$15</f>
        <v>8982083.9222945999</v>
      </c>
      <c r="O97" s="6">
        <f>'Summary by Country in UAC'!O97</f>
        <v>7</v>
      </c>
      <c r="P97" s="11">
        <f>'Summary by Country in UAC'!P97</f>
        <v>2.4995531070727316E-3</v>
      </c>
      <c r="Q97" s="6">
        <f>'Summary by Country in UAC'!Q97*$Z$16</f>
        <v>988927.17959219986</v>
      </c>
      <c r="R97" s="6">
        <f>'Summary by Country in UAC'!R97</f>
        <v>3</v>
      </c>
      <c r="S97" s="11">
        <f>'Summary by Country in UAC'!S97</f>
        <v>4.1304320633218721E-4</v>
      </c>
      <c r="T97" s="6">
        <f t="shared" si="1"/>
        <v>150026911.84889635</v>
      </c>
      <c r="U97" s="6">
        <f>'Summary by Country in UAC'!U97</f>
        <v>40</v>
      </c>
      <c r="V97" s="11">
        <f>'Summary by Country in UAC'!V97</f>
        <v>9.2516980101856015E-3</v>
      </c>
    </row>
    <row r="98" spans="1:46" x14ac:dyDescent="0.25">
      <c r="A98" s="7" t="str">
        <f>'Summary by Country in UAC'!A98</f>
        <v>Tanzania</v>
      </c>
      <c r="B98" s="8">
        <f>'Summary by Country in UAC'!B98*$Z$11</f>
        <v>84562967.473723188</v>
      </c>
      <c r="C98" s="8">
        <f>'Summary by Country in UAC'!C98</f>
        <v>144</v>
      </c>
      <c r="D98" s="10">
        <f>'Summary by Country in UAC'!D98</f>
        <v>3.0200892991991416E-2</v>
      </c>
      <c r="E98" s="8">
        <f>'Summary by Country in UAC'!E98*$Z$12</f>
        <v>68632618.454400018</v>
      </c>
      <c r="F98" s="8">
        <f>'Summary by Country in UAC'!F98</f>
        <v>79</v>
      </c>
      <c r="G98" s="10">
        <f>'Summary by Country in UAC'!G98</f>
        <v>3.1256237633995917E-2</v>
      </c>
      <c r="H98" s="8">
        <f>'Summary by Country in UAC'!H98*$Z$13</f>
        <v>109432694.4982799</v>
      </c>
      <c r="I98" s="8">
        <f>'Summary by Country in UAC'!I98</f>
        <v>63</v>
      </c>
      <c r="J98" s="10">
        <f>'Summary by Country in UAC'!J98</f>
        <v>4.7182947970561849E-2</v>
      </c>
      <c r="K98" s="8">
        <f>'Summary by Country in UAC'!K98*$Z$14</f>
        <v>42462294.9498621</v>
      </c>
      <c r="L98" s="8">
        <f>'Summary by Country in UAC'!L98</f>
        <v>66</v>
      </c>
      <c r="M98" s="10">
        <f>'Summary by Country in UAC'!M98</f>
        <v>1.5888518827494039E-2</v>
      </c>
      <c r="N98" s="8">
        <f>'Summary by Country in UAC'!N98*$Z$15</f>
        <v>97406924.224989608</v>
      </c>
      <c r="O98" s="8">
        <f>'Summary by Country in UAC'!O98</f>
        <v>41</v>
      </c>
      <c r="P98" s="10">
        <f>'Summary by Country in UAC'!P98</f>
        <v>2.7106602677429908E-2</v>
      </c>
      <c r="Q98" s="8">
        <f>'Summary by Country in UAC'!Q98*$Z$16</f>
        <v>47368689.143129408</v>
      </c>
      <c r="R98" s="8">
        <f>'Summary by Country in UAC'!R98</f>
        <v>54</v>
      </c>
      <c r="S98" s="10">
        <f>'Summary by Country in UAC'!S98</f>
        <v>1.978438417629386E-2</v>
      </c>
      <c r="T98" s="8">
        <f t="shared" si="1"/>
        <v>449866188.74438423</v>
      </c>
      <c r="U98" s="8">
        <f>'Summary by Country in UAC'!U98</f>
        <v>447</v>
      </c>
      <c r="V98" s="10">
        <f>'Summary by Country in UAC'!V98</f>
        <v>2.79823226433971E-2</v>
      </c>
    </row>
    <row r="99" spans="1:46" x14ac:dyDescent="0.25">
      <c r="A99" s="5" t="str">
        <f>'Summary by Country in UAC'!A99</f>
        <v>Togo</v>
      </c>
      <c r="B99" s="6">
        <f>'Summary by Country in UAC'!B99*$Z$11</f>
        <v>6958963.1251140004</v>
      </c>
      <c r="C99" s="6">
        <f>'Summary by Country in UAC'!C99</f>
        <v>48</v>
      </c>
      <c r="D99" s="11">
        <f>'Summary by Country in UAC'!D99</f>
        <v>2.485330245087351E-3</v>
      </c>
      <c r="E99" s="6">
        <f>'Summary by Country in UAC'!E99*$Z$12</f>
        <v>5395295.7673999993</v>
      </c>
      <c r="F99" s="6">
        <f>'Summary by Country in UAC'!F99</f>
        <v>30</v>
      </c>
      <c r="G99" s="11">
        <f>'Summary by Country in UAC'!G99</f>
        <v>2.4570918378058106E-3</v>
      </c>
      <c r="H99" s="6">
        <f>'Summary by Country in UAC'!H99*$Z$13</f>
        <v>30482123.944676802</v>
      </c>
      <c r="I99" s="6">
        <f>'Summary by Country in UAC'!I99</f>
        <v>14</v>
      </c>
      <c r="J99" s="11">
        <f>'Summary by Country in UAC'!J99</f>
        <v>1.3142657911402426E-2</v>
      </c>
      <c r="K99" s="6">
        <f>'Summary by Country in UAC'!K99*$Z$14</f>
        <v>16752512.201930998</v>
      </c>
      <c r="L99" s="6">
        <f>'Summary by Country in UAC'!L99</f>
        <v>40</v>
      </c>
      <c r="M99" s="11">
        <f>'Summary by Country in UAC'!M99</f>
        <v>6.2684460612053832E-3</v>
      </c>
      <c r="N99" s="6">
        <f>'Summary by Country in UAC'!N99*$Z$15</f>
        <v>23063779.608117305</v>
      </c>
      <c r="O99" s="6">
        <f>'Summary by Country in UAC'!O99</f>
        <v>72</v>
      </c>
      <c r="P99" s="11">
        <f>'Summary by Country in UAC'!P99</f>
        <v>6.4182368455964096E-3</v>
      </c>
      <c r="Q99" s="6">
        <f>'Summary by Country in UAC'!Q99*$Z$16</f>
        <v>6254234.543583598</v>
      </c>
      <c r="R99" s="6">
        <f>'Summary by Country in UAC'!R99</f>
        <v>41</v>
      </c>
      <c r="S99" s="11">
        <f>'Summary by Country in UAC'!S99</f>
        <v>2.612193437842962E-3</v>
      </c>
      <c r="T99" s="6">
        <f t="shared" si="1"/>
        <v>88906909.190822706</v>
      </c>
      <c r="U99" s="6">
        <f>'Summary by Country in UAC'!U99</f>
        <v>245</v>
      </c>
      <c r="V99" s="11">
        <f>'Summary by Country in UAC'!V99</f>
        <v>5.6334369279407177E-3</v>
      </c>
    </row>
    <row r="100" spans="1:46" x14ac:dyDescent="0.25">
      <c r="A100" s="7" t="str">
        <f>'Summary by Country in UAC'!A100</f>
        <v>Tunisia</v>
      </c>
      <c r="B100" s="8">
        <f>'Summary by Country in UAC'!B100*$Z$11</f>
        <v>251422567.68933928</v>
      </c>
      <c r="C100" s="8">
        <f>'Summary by Country in UAC'!C100</f>
        <v>188</v>
      </c>
      <c r="D100" s="10">
        <f>'Summary by Country in UAC'!D100</f>
        <v>8.9793278185476832E-2</v>
      </c>
      <c r="E100" s="8">
        <f>'Summary by Country in UAC'!E100*$Z$12</f>
        <v>207167226.09660003</v>
      </c>
      <c r="F100" s="8">
        <f>'Summary by Country in UAC'!F100</f>
        <v>282</v>
      </c>
      <c r="G100" s="10">
        <f>'Summary by Country in UAC'!G100</f>
        <v>9.4346801778418282E-2</v>
      </c>
      <c r="H100" s="8">
        <f>'Summary by Country in UAC'!H100*$Z$13</f>
        <v>105228969.11038598</v>
      </c>
      <c r="I100" s="8">
        <f>'Summary by Country in UAC'!I100</f>
        <v>178</v>
      </c>
      <c r="J100" s="10">
        <f>'Summary by Country in UAC'!J100</f>
        <v>4.5370471752472878E-2</v>
      </c>
      <c r="K100" s="8">
        <f>'Summary by Country in UAC'!K100*$Z$14</f>
        <v>152409969.31773424</v>
      </c>
      <c r="L100" s="8">
        <f>'Summary by Country in UAC'!L100</f>
        <v>184</v>
      </c>
      <c r="M100" s="10">
        <f>'Summary by Country in UAC'!M100</f>
        <v>5.7028680853493857E-2</v>
      </c>
      <c r="N100" s="8">
        <f>'Summary by Country in UAC'!N100*$Z$15</f>
        <v>191793300.39401218</v>
      </c>
      <c r="O100" s="8">
        <f>'Summary by Country in UAC'!O100</f>
        <v>197</v>
      </c>
      <c r="P100" s="10">
        <f>'Summary by Country in UAC'!P100</f>
        <v>5.3372640921965246E-2</v>
      </c>
      <c r="Q100" s="8">
        <f>'Summary by Country in UAC'!Q100*$Z$16</f>
        <v>29616934.071125995</v>
      </c>
      <c r="R100" s="8">
        <f>'Summary by Country in UAC'!R100</f>
        <v>82</v>
      </c>
      <c r="S100" s="10">
        <f>'Summary by Country in UAC'!S100</f>
        <v>1.2370044693797764E-2</v>
      </c>
      <c r="T100" s="8">
        <f t="shared" si="1"/>
        <v>937638966.67919779</v>
      </c>
      <c r="U100" s="8">
        <f>'Summary by Country in UAC'!U100</f>
        <v>1111</v>
      </c>
      <c r="V100" s="10">
        <f>'Summary by Country in UAC'!V100</f>
        <v>5.7871858540744919E-2</v>
      </c>
    </row>
    <row r="101" spans="1:46" x14ac:dyDescent="0.25">
      <c r="A101" s="5" t="str">
        <f>'Summary by Country in UAC'!A101</f>
        <v>Turkey</v>
      </c>
      <c r="B101" s="6">
        <f>'Summary by Country in UAC'!B101*$Z$11</f>
        <v>0</v>
      </c>
      <c r="C101" s="6">
        <f>'Summary by Country in UAC'!C101</f>
        <v>0</v>
      </c>
      <c r="D101" s="11">
        <f>'Summary by Country in UAC'!D101</f>
        <v>0</v>
      </c>
      <c r="E101" s="6">
        <f>'Summary by Country in UAC'!E101*$Z$12</f>
        <v>0</v>
      </c>
      <c r="F101" s="6">
        <f>'Summary by Country in UAC'!F101</f>
        <v>0</v>
      </c>
      <c r="G101" s="11">
        <f>'Summary by Country in UAC'!G101</f>
        <v>0</v>
      </c>
      <c r="H101" s="6">
        <f>'Summary by Country in UAC'!H101*$Z$13</f>
        <v>0</v>
      </c>
      <c r="I101" s="6">
        <f>'Summary by Country in UAC'!I101</f>
        <v>0</v>
      </c>
      <c r="J101" s="11">
        <f>'Summary by Country in UAC'!J101</f>
        <v>0</v>
      </c>
      <c r="K101" s="6">
        <f>'Summary by Country in UAC'!K101*$Z$14</f>
        <v>126880794.15119278</v>
      </c>
      <c r="L101" s="6">
        <f>'Summary by Country in UAC'!L101</f>
        <v>4</v>
      </c>
      <c r="M101" s="11">
        <f>'Summary by Country in UAC'!M101</f>
        <v>4.7476187735471638E-2</v>
      </c>
      <c r="N101" s="6">
        <f>'Summary by Country in UAC'!N101*$Z$15</f>
        <v>2734858.6667181007</v>
      </c>
      <c r="O101" s="6">
        <f>'Summary by Country in UAC'!O101</f>
        <v>4</v>
      </c>
      <c r="P101" s="11">
        <f>'Summary by Country in UAC'!P101</f>
        <v>7.6106219190765292E-4</v>
      </c>
      <c r="Q101" s="6">
        <f>'Summary by Country in UAC'!Q101*$Z$16</f>
        <v>8702208.7276526988</v>
      </c>
      <c r="R101" s="6">
        <f>'Summary by Country in UAC'!R101</f>
        <v>6</v>
      </c>
      <c r="S101" s="11">
        <f>'Summary by Country in UAC'!S101</f>
        <v>3.6346338428313988E-3</v>
      </c>
      <c r="T101" s="6">
        <f t="shared" si="1"/>
        <v>138317861.54556358</v>
      </c>
      <c r="U101" s="6">
        <f>'Summary by Country in UAC'!U101</f>
        <v>14</v>
      </c>
      <c r="V101" s="11">
        <f>'Summary by Country in UAC'!V101</f>
        <v>8.957311805834537E-3</v>
      </c>
    </row>
    <row r="102" spans="1:46" x14ac:dyDescent="0.25">
      <c r="A102" s="7" t="str">
        <f>'Summary by Country in UAC'!A102</f>
        <v>Uganda</v>
      </c>
      <c r="B102" s="8">
        <f>'Summary by Country in UAC'!B102*$Z$11</f>
        <v>44069586.061269999</v>
      </c>
      <c r="C102" s="8">
        <f>'Summary by Country in UAC'!C102</f>
        <v>142</v>
      </c>
      <c r="D102" s="10">
        <f>'Summary by Country in UAC'!D102</f>
        <v>1.5739050941552448E-2</v>
      </c>
      <c r="E102" s="8">
        <f>'Summary by Country in UAC'!E102*$Z$12</f>
        <v>67776005.86680001</v>
      </c>
      <c r="F102" s="8">
        <f>'Summary by Country in UAC'!F102</f>
        <v>136</v>
      </c>
      <c r="G102" s="10">
        <f>'Summary by Country in UAC'!G102</f>
        <v>3.0866124489528211E-2</v>
      </c>
      <c r="H102" s="8">
        <f>'Summary by Country in UAC'!H102*$Z$13</f>
        <v>72038011.077806354</v>
      </c>
      <c r="I102" s="8">
        <f>'Summary by Country in UAC'!I102</f>
        <v>246</v>
      </c>
      <c r="J102" s="10">
        <f>'Summary by Country in UAC'!J102</f>
        <v>3.1059874237496014E-2</v>
      </c>
      <c r="K102" s="8">
        <f>'Summary by Country in UAC'!K102*$Z$14</f>
        <v>34543093.010783397</v>
      </c>
      <c r="L102" s="8">
        <f>'Summary by Country in UAC'!L102</f>
        <v>77</v>
      </c>
      <c r="M102" s="10">
        <f>'Summary by Country in UAC'!M102</f>
        <v>1.2925316078882641E-2</v>
      </c>
      <c r="N102" s="8">
        <f>'Summary by Country in UAC'!N102*$Z$15</f>
        <v>53307376.95108147</v>
      </c>
      <c r="O102" s="8">
        <f>'Summary by Country in UAC'!O102</f>
        <v>65</v>
      </c>
      <c r="P102" s="10">
        <f>'Summary by Country in UAC'!P102</f>
        <v>1.4834488392748594E-2</v>
      </c>
      <c r="Q102" s="8">
        <f>'Summary by Country in UAC'!Q102*$Z$16</f>
        <v>61725245.593296312</v>
      </c>
      <c r="R102" s="8">
        <f>'Summary by Country in UAC'!R102</f>
        <v>36</v>
      </c>
      <c r="S102" s="10">
        <f>'Summary by Country in UAC'!S102</f>
        <v>2.578065794693819E-2</v>
      </c>
      <c r="T102" s="8">
        <f t="shared" si="1"/>
        <v>333459318.56103754</v>
      </c>
      <c r="U102" s="8">
        <f>'Summary by Country in UAC'!U102</f>
        <v>702</v>
      </c>
      <c r="V102" s="10">
        <f>'Summary by Country in UAC'!V102</f>
        <v>2.0691951907250289E-2</v>
      </c>
    </row>
    <row r="103" spans="1:46" x14ac:dyDescent="0.25">
      <c r="A103" s="5" t="str">
        <f>'Summary by Country in UAC'!A103</f>
        <v>United Kingdom</v>
      </c>
      <c r="B103" s="6">
        <f>'Summary by Country in UAC'!B103*$Z$11</f>
        <v>23536433.762072004</v>
      </c>
      <c r="C103" s="6">
        <f>'Summary by Country in UAC'!C103</f>
        <v>18</v>
      </c>
      <c r="D103" s="11">
        <f>'Summary by Country in UAC'!D103</f>
        <v>8.4058227696693459E-3</v>
      </c>
      <c r="E103" s="6">
        <f>'Summary by Country in UAC'!E103*$Z$12</f>
        <v>10683348.999399999</v>
      </c>
      <c r="F103" s="6">
        <f>'Summary by Country in UAC'!F103</f>
        <v>24</v>
      </c>
      <c r="G103" s="11">
        <f>'Summary by Country in UAC'!G103</f>
        <v>4.8653439512003826E-3</v>
      </c>
      <c r="H103" s="6">
        <f>'Summary by Country in UAC'!H103*$Z$13</f>
        <v>13278234.2793331</v>
      </c>
      <c r="I103" s="6">
        <f>'Summary by Country in UAC'!I103</f>
        <v>26</v>
      </c>
      <c r="J103" s="11">
        <f>'Summary by Country in UAC'!J103</f>
        <v>5.7250371108476372E-3</v>
      </c>
      <c r="K103" s="6">
        <f>'Summary by Country in UAC'!K103*$Z$14</f>
        <v>8879348.9803634994</v>
      </c>
      <c r="L103" s="6">
        <f>'Summary by Country in UAC'!L103</f>
        <v>21</v>
      </c>
      <c r="M103" s="11">
        <f>'Summary by Country in UAC'!M103</f>
        <v>3.3224700553038207E-3</v>
      </c>
      <c r="N103" s="6">
        <f>'Summary by Country in UAC'!N103*$Z$15</f>
        <v>19769571.617597099</v>
      </c>
      <c r="O103" s="6">
        <f>'Summary by Country in UAC'!O103</f>
        <v>34</v>
      </c>
      <c r="P103" s="11">
        <f>'Summary by Country in UAC'!P103</f>
        <v>5.501517753536858E-3</v>
      </c>
      <c r="Q103" s="6">
        <f>'Summary by Country in UAC'!Q103*$Z$16</f>
        <v>3044617.2357549006</v>
      </c>
      <c r="R103" s="6">
        <f>'Summary by Country in UAC'!R103</f>
        <v>10</v>
      </c>
      <c r="S103" s="11">
        <f>'Summary by Country in UAC'!S103</f>
        <v>1.2716390964489614E-3</v>
      </c>
      <c r="T103" s="6">
        <f t="shared" si="1"/>
        <v>79191554.874520615</v>
      </c>
      <c r="U103" s="6">
        <f>'Summary by Country in UAC'!U103</f>
        <v>133</v>
      </c>
      <c r="V103" s="11">
        <f>'Summary by Country in UAC'!V103</f>
        <v>4.9111266838825409E-3</v>
      </c>
    </row>
    <row r="104" spans="1:46" x14ac:dyDescent="0.25">
      <c r="A104" s="7" t="str">
        <f>'Summary by Country in UAC'!A104</f>
        <v>United States</v>
      </c>
      <c r="B104" s="8">
        <f>'Summary by Country in UAC'!B104*$Z$11</f>
        <v>11397209.065272799</v>
      </c>
      <c r="C104" s="8">
        <f>'Summary by Country in UAC'!C104</f>
        <v>12</v>
      </c>
      <c r="D104" s="10">
        <f>'Summary by Country in UAC'!D104</f>
        <v>4.0704093253895769E-3</v>
      </c>
      <c r="E104" s="8">
        <f>'Summary by Country in UAC'!E104*$Z$12</f>
        <v>6016425.5689999992</v>
      </c>
      <c r="F104" s="8">
        <f>'Summary by Country in UAC'!F104</f>
        <v>11</v>
      </c>
      <c r="G104" s="10">
        <f>'Summary by Country in UAC'!G104</f>
        <v>2.7399628853859818E-3</v>
      </c>
      <c r="H104" s="8">
        <f>'Summary by Country in UAC'!H104*$Z$13</f>
        <v>5643278.7089943001</v>
      </c>
      <c r="I104" s="8">
        <f>'Summary by Country in UAC'!I104</f>
        <v>18</v>
      </c>
      <c r="J104" s="10">
        <f>'Summary by Country in UAC'!J104</f>
        <v>2.4331533362183895E-3</v>
      </c>
      <c r="K104" s="8">
        <f>'Summary by Country in UAC'!K104*$Z$14</f>
        <v>10419756.9898527</v>
      </c>
      <c r="L104" s="8">
        <f>'Summary by Country in UAC'!L104</f>
        <v>20</v>
      </c>
      <c r="M104" s="10">
        <f>'Summary by Country in UAC'!M104</f>
        <v>3.898859100919248E-3</v>
      </c>
      <c r="N104" s="8">
        <f>'Summary by Country in UAC'!N104*$Z$15</f>
        <v>6402108.5261756992</v>
      </c>
      <c r="O104" s="8">
        <f>'Summary by Country in UAC'!O104</f>
        <v>19</v>
      </c>
      <c r="P104" s="10">
        <f>'Summary by Country in UAC'!P104</f>
        <v>1.7815921557690427E-3</v>
      </c>
      <c r="Q104" s="8">
        <f>'Summary by Country in UAC'!Q104*$Z$16</f>
        <v>7329031.3932056976</v>
      </c>
      <c r="R104" s="8">
        <f>'Summary by Country in UAC'!R104</f>
        <v>14</v>
      </c>
      <c r="S104" s="10">
        <f>'Summary by Country in UAC'!S104</f>
        <v>3.0611016548329232E-3</v>
      </c>
      <c r="T104" s="8">
        <f t="shared" si="1"/>
        <v>47207810.25250119</v>
      </c>
      <c r="U104" s="8">
        <f>'Summary by Country in UAC'!U104</f>
        <v>94</v>
      </c>
      <c r="V104" s="10">
        <f>'Summary by Country in UAC'!V104</f>
        <v>2.9327381847270889E-3</v>
      </c>
    </row>
    <row r="105" spans="1:46" x14ac:dyDescent="0.25">
      <c r="A105" s="25" t="str">
        <f>'Summary by Country in UAC'!A105</f>
        <v>Yugoslavia</v>
      </c>
      <c r="B105" s="26">
        <f>'Summary by Country in UAC'!B105*$Z$11</f>
        <v>0</v>
      </c>
      <c r="C105" s="26">
        <f>'Summary by Country in UAC'!C105</f>
        <v>0</v>
      </c>
      <c r="D105" s="27">
        <f>'Summary by Country in UAC'!D105</f>
        <v>0</v>
      </c>
      <c r="E105" s="26">
        <f>'Summary by Country in UAC'!E105*$Z$12</f>
        <v>0</v>
      </c>
      <c r="F105" s="26">
        <f>'Summary by Country in UAC'!F105</f>
        <v>0</v>
      </c>
      <c r="G105" s="27">
        <f>'Summary by Country in UAC'!G105</f>
        <v>0</v>
      </c>
      <c r="H105" s="26">
        <f>'Summary by Country in UAC'!H105*$Z$13</f>
        <v>169777.0757661</v>
      </c>
      <c r="I105" s="26">
        <f>'Summary by Country in UAC'!I105</f>
        <v>1</v>
      </c>
      <c r="J105" s="27">
        <f>'Summary by Country in UAC'!J105</f>
        <v>7.3201002398711349E-5</v>
      </c>
      <c r="K105" s="26">
        <f>'Summary by Country in UAC'!K105*$Z$14</f>
        <v>0</v>
      </c>
      <c r="L105" s="26">
        <f>'Summary by Country in UAC'!L105</f>
        <v>0</v>
      </c>
      <c r="M105" s="27">
        <f>'Summary by Country in UAC'!M105</f>
        <v>0</v>
      </c>
      <c r="N105" s="26">
        <f>'Summary by Country in UAC'!N105*$Z$15</f>
        <v>0</v>
      </c>
      <c r="O105" s="26">
        <f>'Summary by Country in UAC'!O105</f>
        <v>0</v>
      </c>
      <c r="P105" s="27">
        <f>'Summary by Country in UAC'!P105</f>
        <v>0</v>
      </c>
      <c r="Q105" s="26">
        <f>'Summary by Country in UAC'!Q105*$Z$16</f>
        <v>0</v>
      </c>
      <c r="R105" s="26">
        <f>'Summary by Country in UAC'!R105</f>
        <v>0</v>
      </c>
      <c r="S105" s="27">
        <f>'Summary by Country in UAC'!S105</f>
        <v>0</v>
      </c>
      <c r="T105" s="26">
        <f t="shared" si="1"/>
        <v>169777.0757661</v>
      </c>
      <c r="U105" s="26">
        <f>'Summary by Country in UAC'!U105</f>
        <v>1</v>
      </c>
      <c r="V105" s="27">
        <f>'Summary by Country in UAC'!V105</f>
        <v>1.0527329507128452E-5</v>
      </c>
    </row>
    <row r="106" spans="1:46" x14ac:dyDescent="0.25">
      <c r="A106" s="7" t="str">
        <f>'Summary by Country in UAC'!A106</f>
        <v>Zambia</v>
      </c>
      <c r="B106" s="8">
        <f>'Summary by Country in UAC'!B106*$Z$11</f>
        <v>4039571.0899544004</v>
      </c>
      <c r="C106" s="8">
        <f>'Summary by Country in UAC'!C106</f>
        <v>40</v>
      </c>
      <c r="D106" s="10">
        <f>'Summary by Country in UAC'!D106</f>
        <v>1.4426959917077703E-3</v>
      </c>
      <c r="E106" s="8">
        <f>'Summary by Country in UAC'!E106*$Z$12</f>
        <v>6892626.6947999988</v>
      </c>
      <c r="F106" s="8">
        <f>'Summary by Country in UAC'!F106</f>
        <v>45</v>
      </c>
      <c r="G106" s="10">
        <f>'Summary by Country in UAC'!G106</f>
        <v>3.1389969193471876E-3</v>
      </c>
      <c r="H106" s="8">
        <f>'Summary by Country in UAC'!H106*$Z$13</f>
        <v>5949654.9956216998</v>
      </c>
      <c r="I106" s="8">
        <f>'Summary by Country in UAC'!I106</f>
        <v>36</v>
      </c>
      <c r="J106" s="10">
        <f>'Summary by Country in UAC'!J106</f>
        <v>2.5652503887275166E-3</v>
      </c>
      <c r="K106" s="8">
        <f>'Summary by Country in UAC'!K106*$Z$14</f>
        <v>13967067.816632699</v>
      </c>
      <c r="L106" s="8">
        <f>'Summary by Country in UAC'!L106</f>
        <v>43</v>
      </c>
      <c r="M106" s="10">
        <f>'Summary by Country in UAC'!M106</f>
        <v>5.2261899699836039E-3</v>
      </c>
      <c r="N106" s="8">
        <f>'Summary by Country in UAC'!N106*$Z$15</f>
        <v>61589037.277064703</v>
      </c>
      <c r="O106" s="8">
        <f>'Summary by Country in UAC'!O106</f>
        <v>109</v>
      </c>
      <c r="P106" s="10">
        <f>'Summary by Country in UAC'!P106</f>
        <v>1.7139126155946441E-2</v>
      </c>
      <c r="Q106" s="8">
        <f>'Summary by Country in UAC'!Q106*$Z$16</f>
        <v>91828975.410748586</v>
      </c>
      <c r="R106" s="8">
        <f>'Summary by Country in UAC'!R106</f>
        <v>161</v>
      </c>
      <c r="S106" s="10">
        <f>'Summary by Country in UAC'!S106</f>
        <v>3.8354021631295386E-2</v>
      </c>
      <c r="T106" s="8">
        <f t="shared" ref="T106:T107" si="2">SUM(B106,E106,H106,K106,N106,Q106)</f>
        <v>184266933.28482211</v>
      </c>
      <c r="U106" s="8">
        <f>'Summary by Country in UAC'!U106</f>
        <v>434</v>
      </c>
      <c r="V106" s="10">
        <f>'Summary by Country in UAC'!V106</f>
        <v>1.1821035961528607E-2</v>
      </c>
    </row>
    <row r="107" spans="1:46" x14ac:dyDescent="0.25">
      <c r="A107" s="25" t="str">
        <f>'Summary by Country in UAC'!A107</f>
        <v>Zimbabwe</v>
      </c>
      <c r="B107" s="26">
        <f>'Summary by Country in UAC'!B107*$Z$11</f>
        <v>4748451.2642028015</v>
      </c>
      <c r="C107" s="26">
        <f>'Summary by Country in UAC'!C107</f>
        <v>17</v>
      </c>
      <c r="D107" s="27">
        <f>'Summary by Country in UAC'!D107</f>
        <v>1.6958660840803292E-3</v>
      </c>
      <c r="E107" s="26">
        <f>'Summary by Country in UAC'!E107*$Z$12</f>
        <v>1040405.366</v>
      </c>
      <c r="F107" s="26">
        <f>'Summary by Country in UAC'!F107</f>
        <v>15</v>
      </c>
      <c r="G107" s="27">
        <f>'Summary by Country in UAC'!G107</f>
        <v>4.7381490153965855E-4</v>
      </c>
      <c r="H107" s="26">
        <f>'Summary by Country in UAC'!H107*$Z$13</f>
        <v>1870477.3707113999</v>
      </c>
      <c r="I107" s="26">
        <f>'Summary by Country in UAC'!I107</f>
        <v>22</v>
      </c>
      <c r="J107" s="27">
        <f>'Summary by Country in UAC'!J107</f>
        <v>8.0647412427349607E-4</v>
      </c>
      <c r="K107" s="26">
        <f>'Summary by Country in UAC'!K107*$Z$14</f>
        <v>7325269.9545582002</v>
      </c>
      <c r="L107" s="26">
        <f>'Summary by Country in UAC'!L107</f>
        <v>25</v>
      </c>
      <c r="M107" s="27">
        <f>'Summary by Country in UAC'!M107</f>
        <v>2.7409655961106354E-3</v>
      </c>
      <c r="N107" s="26">
        <f>'Summary by Country in UAC'!N107*$Z$15</f>
        <v>15455486.193813903</v>
      </c>
      <c r="O107" s="26">
        <f>'Summary by Country in UAC'!O107</f>
        <v>40</v>
      </c>
      <c r="P107" s="27">
        <f>'Summary by Country in UAC'!P107</f>
        <v>4.3009850354635976E-3</v>
      </c>
      <c r="Q107" s="26">
        <f>'Summary by Country in UAC'!Q107*$Z$16</f>
        <v>2228902.1745033003</v>
      </c>
      <c r="R107" s="26">
        <f>'Summary by Country in UAC'!R107</f>
        <v>24</v>
      </c>
      <c r="S107" s="27">
        <f>'Summary by Country in UAC'!S107</f>
        <v>9.3094104374526882E-4</v>
      </c>
      <c r="T107" s="26">
        <f t="shared" si="2"/>
        <v>32668992.323789608</v>
      </c>
      <c r="U107" s="26">
        <f>'Summary by Country in UAC'!U107</f>
        <v>143</v>
      </c>
      <c r="V107" s="27">
        <f>'Summary by Country in UAC'!V107</f>
        <v>2.1025523847749083E-3</v>
      </c>
    </row>
    <row r="108" spans="1:46" x14ac:dyDescent="0.25">
      <c r="A108" s="7" t="str">
        <f>'Summary by Country in UAC'!A108</f>
        <v>Hong Kong</v>
      </c>
      <c r="B108" s="8">
        <f>'Summary by Country in UAC'!B108*$Z$11</f>
        <v>0</v>
      </c>
      <c r="C108" s="8">
        <f>'Summary by Country in UAC'!C108</f>
        <v>0</v>
      </c>
      <c r="D108" s="10">
        <f>'Summary by Country in UAC'!D108</f>
        <v>0</v>
      </c>
      <c r="E108" s="8">
        <f>'Summary by Country in UAC'!E108*$Z$12</f>
        <v>0</v>
      </c>
      <c r="F108" s="8">
        <f>'Summary by Country in UAC'!F108</f>
        <v>0</v>
      </c>
      <c r="G108" s="10">
        <f>'Summary by Country in UAC'!G108</f>
        <v>0</v>
      </c>
      <c r="H108" s="8">
        <f>'Summary by Country in UAC'!H108*$Z$13</f>
        <v>0</v>
      </c>
      <c r="I108" s="8">
        <f>'Summary by Country in UAC'!I108</f>
        <v>0</v>
      </c>
      <c r="J108" s="10">
        <f>'Summary by Country in UAC'!J108</f>
        <v>0</v>
      </c>
      <c r="K108" s="8">
        <f>'Summary by Country in UAC'!K108*$Z$14</f>
        <v>0</v>
      </c>
      <c r="L108" s="8">
        <f>'Summary by Country in UAC'!L108</f>
        <v>0</v>
      </c>
      <c r="M108" s="10">
        <f>'Summary by Country in UAC'!M108</f>
        <v>0</v>
      </c>
      <c r="N108" s="8">
        <f>'Summary by Country in UAC'!N108*$Z$15</f>
        <v>0</v>
      </c>
      <c r="O108" s="8">
        <f>'Summary by Country in UAC'!O108</f>
        <v>0</v>
      </c>
      <c r="P108" s="10">
        <f>'Summary by Country in UAC'!P108</f>
        <v>0</v>
      </c>
      <c r="Q108" s="8">
        <f>'Summary by Country in UAC'!Q108*$Z$16</f>
        <v>1041751.5364802999</v>
      </c>
      <c r="R108" s="8">
        <f>'Summary by Country in UAC'!R108</f>
        <v>2</v>
      </c>
      <c r="S108" s="10">
        <f>'Summary by Country in UAC'!S108</f>
        <v>4.3510624817364401E-4</v>
      </c>
      <c r="T108" s="8">
        <f t="shared" ref="T108:T109" si="3">SUM(B108,E108,H108,K108,N108,Q108)</f>
        <v>1041751.5364802999</v>
      </c>
      <c r="U108" s="8">
        <f>'Summary by Country in UAC'!U108</f>
        <v>2</v>
      </c>
      <c r="V108" s="10">
        <f>'Summary by Country in UAC'!V108</f>
        <v>6.5715091512527282E-5</v>
      </c>
    </row>
    <row r="109" spans="1:46" x14ac:dyDescent="0.25">
      <c r="A109" s="25" t="str">
        <f>'Summary by Country in UAC'!A109</f>
        <v>Iceland</v>
      </c>
      <c r="B109" s="26">
        <f>'Summary by Country in UAC'!B109*$Z$11</f>
        <v>0</v>
      </c>
      <c r="C109" s="26">
        <f>'Summary by Country in UAC'!C109</f>
        <v>0</v>
      </c>
      <c r="D109" s="27">
        <f>'Summary by Country in UAC'!D109</f>
        <v>0</v>
      </c>
      <c r="E109" s="26">
        <f>'Summary by Country in UAC'!E109*$Z$12</f>
        <v>0</v>
      </c>
      <c r="F109" s="26">
        <f>'Summary by Country in UAC'!F109</f>
        <v>0</v>
      </c>
      <c r="G109" s="27">
        <f>'Summary by Country in UAC'!G109</f>
        <v>0</v>
      </c>
      <c r="H109" s="26">
        <f>'Summary by Country in UAC'!H109*$Z$13</f>
        <v>0</v>
      </c>
      <c r="I109" s="26">
        <f>'Summary by Country in UAC'!I109</f>
        <v>0</v>
      </c>
      <c r="J109" s="27">
        <f>'Summary by Country in UAC'!J109</f>
        <v>0</v>
      </c>
      <c r="K109" s="26">
        <f>'Summary by Country in UAC'!K109*$Z$14</f>
        <v>0</v>
      </c>
      <c r="L109" s="26">
        <f>'Summary by Country in UAC'!L109</f>
        <v>0</v>
      </c>
      <c r="M109" s="27">
        <f>'Summary by Country in UAC'!M109</f>
        <v>0</v>
      </c>
      <c r="N109" s="26">
        <f>'Summary by Country in UAC'!N109*$Z$15</f>
        <v>0</v>
      </c>
      <c r="O109" s="26">
        <f>'Summary by Country in UAC'!O109</f>
        <v>0</v>
      </c>
      <c r="P109" s="27">
        <f>'Summary by Country in UAC'!P109</f>
        <v>0</v>
      </c>
      <c r="Q109" s="26">
        <f>'Summary by Country in UAC'!Q109*$Z$16</f>
        <v>12897185.4133911</v>
      </c>
      <c r="R109" s="26">
        <f>'Summary by Country in UAC'!R109</f>
        <v>1</v>
      </c>
      <c r="S109" s="27">
        <f>'Summary by Country in UAC'!S109</f>
        <v>5.3867412340759908E-3</v>
      </c>
      <c r="T109" s="26">
        <f t="shared" si="3"/>
        <v>12897185.4133911</v>
      </c>
      <c r="U109" s="26">
        <f>'Summary by Country in UAC'!U109</f>
        <v>1</v>
      </c>
      <c r="V109" s="27">
        <f>'Summary by Country in UAC'!V109</f>
        <v>8.1357184512398904E-4</v>
      </c>
    </row>
    <row r="110" spans="1:46" x14ac:dyDescent="0.25">
      <c r="A110" s="7" t="str">
        <f>'Summary by Country in UAC'!A110</f>
        <v>North Korea</v>
      </c>
      <c r="B110" s="8">
        <f>'Summary by Country in UAC'!B110*$Z$11</f>
        <v>0</v>
      </c>
      <c r="C110" s="8">
        <f>'Summary by Country in UAC'!C110</f>
        <v>0</v>
      </c>
      <c r="D110" s="10">
        <f>'Summary by Country in UAC'!D110</f>
        <v>0</v>
      </c>
      <c r="E110" s="8">
        <f>'Summary by Country in UAC'!E110*$Z$12</f>
        <v>0</v>
      </c>
      <c r="F110" s="8">
        <f>'Summary by Country in UAC'!F110</f>
        <v>0</v>
      </c>
      <c r="G110" s="10">
        <f>'Summary by Country in UAC'!G110</f>
        <v>0</v>
      </c>
      <c r="H110" s="8">
        <f>'Summary by Country in UAC'!H110*$Z$13</f>
        <v>0</v>
      </c>
      <c r="I110" s="8">
        <f>'Summary by Country in UAC'!I110</f>
        <v>0</v>
      </c>
      <c r="J110" s="10">
        <f>'Summary by Country in UAC'!J110</f>
        <v>0</v>
      </c>
      <c r="K110" s="8">
        <f>'Summary by Country in UAC'!K110*$Z$14</f>
        <v>0</v>
      </c>
      <c r="L110" s="8">
        <f>'Summary by Country in UAC'!L110</f>
        <v>0</v>
      </c>
      <c r="M110" s="10">
        <f>'Summary by Country in UAC'!M110</f>
        <v>0</v>
      </c>
      <c r="N110" s="8">
        <f>'Summary by Country in UAC'!N110*$Z$15</f>
        <v>0</v>
      </c>
      <c r="O110" s="8">
        <f>'Summary by Country in UAC'!O110</f>
        <v>0</v>
      </c>
      <c r="P110" s="10">
        <f>'Summary by Country in UAC'!P110</f>
        <v>0</v>
      </c>
      <c r="Q110" s="8">
        <f>'Summary by Country in UAC'!Q110*$Z$16</f>
        <v>1333561.2421394999</v>
      </c>
      <c r="R110" s="8">
        <f>'Summary by Country in UAC'!R110</f>
        <v>1</v>
      </c>
      <c r="S110" s="10">
        <f>'Summary by Country in UAC'!S110</f>
        <v>5.5698581519497952E-4</v>
      </c>
      <c r="T110" s="8">
        <f t="shared" ref="T110:T111" si="4">SUM(B110,E110,H110,K110,N110,Q110)</f>
        <v>1333561.2421394999</v>
      </c>
      <c r="U110" s="8">
        <f>'Summary by Country in UAC'!U110</f>
        <v>1</v>
      </c>
      <c r="V110" s="10">
        <f>'Summary by Country in UAC'!V110</f>
        <v>8.4122841191906447E-5</v>
      </c>
    </row>
    <row r="111" spans="1:46" s="12" customFormat="1" ht="26.25" customHeight="1" x14ac:dyDescent="0.25">
      <c r="A111" s="31" t="str">
        <f>'Summary by Country in UAC'!A111</f>
        <v>Total</v>
      </c>
      <c r="B111" s="32">
        <f>'Summary by Country in UAC'!B111*$Z$11</f>
        <v>2800015466.3025141</v>
      </c>
      <c r="C111" s="32">
        <f>'Summary by Country in UAC'!C111</f>
        <v>2333</v>
      </c>
      <c r="D111" s="33">
        <f>'Summary by Country in UAC'!D111</f>
        <v>1</v>
      </c>
      <c r="E111" s="32">
        <f>'Summary by Country in UAC'!E111*$Z$12</f>
        <v>2195805498.3480034</v>
      </c>
      <c r="F111" s="32">
        <f>'Summary by Country in UAC'!F111</f>
        <v>2209</v>
      </c>
      <c r="G111" s="33">
        <f>'Summary by Country in UAC'!G111</f>
        <v>1</v>
      </c>
      <c r="H111" s="32">
        <f>'Summary by Country in UAC'!H111*$Z$13</f>
        <v>2319327197.752811</v>
      </c>
      <c r="I111" s="32">
        <f>'Summary by Country in UAC'!I111</f>
        <v>2438</v>
      </c>
      <c r="J111" s="33">
        <f>'Summary by Country in UAC'!J111</f>
        <v>1</v>
      </c>
      <c r="K111" s="32">
        <f>'Summary by Country in UAC'!K111*$Z$14</f>
        <v>2672514374.1142116</v>
      </c>
      <c r="L111" s="32">
        <f>'Summary by Country in UAC'!L111</f>
        <v>2867</v>
      </c>
      <c r="M111" s="33">
        <f>'Summary by Country in UAC'!M111</f>
        <v>1</v>
      </c>
      <c r="N111" s="32">
        <f>'Summary by Country in UAC'!N111*$Z$15</f>
        <v>3593475928.5085435</v>
      </c>
      <c r="O111" s="32">
        <f>'Summary by Country in UAC'!O111</f>
        <v>2799</v>
      </c>
      <c r="P111" s="33">
        <f>'Summary by Country in UAC'!P111</f>
        <v>1</v>
      </c>
      <c r="Q111" s="32">
        <f>'Summary by Country in UAC'!Q111*$Z$16</f>
        <v>2394246326.8524547</v>
      </c>
      <c r="R111" s="32">
        <f>'Summary by Country in UAC'!R111</f>
        <v>2091</v>
      </c>
      <c r="S111" s="33">
        <f>'Summary by Country in UAC'!S111</f>
        <v>1</v>
      </c>
      <c r="T111" s="32">
        <f t="shared" si="4"/>
        <v>15975384791.878538</v>
      </c>
      <c r="U111" s="32">
        <f>'Summary by Country in UAC'!U111</f>
        <v>14737</v>
      </c>
      <c r="V111" s="33">
        <f>'Summary by Country in UAC'!V111</f>
        <v>1</v>
      </c>
      <c r="AB111" s="18"/>
      <c r="AC111" s="16"/>
      <c r="AD111" s="17"/>
      <c r="AE111" s="18"/>
      <c r="AF111" s="16"/>
      <c r="AG111" s="17"/>
      <c r="AH111" s="18"/>
      <c r="AI111" s="16"/>
      <c r="AJ111" s="17"/>
      <c r="AK111" s="18"/>
      <c r="AL111" s="16"/>
      <c r="AM111" s="17"/>
      <c r="AN111" s="18"/>
      <c r="AO111" s="16"/>
      <c r="AP111" s="17"/>
      <c r="AQ111" s="18"/>
      <c r="AR111" s="16"/>
      <c r="AS111" s="17"/>
      <c r="AT111" s="18"/>
    </row>
  </sheetData>
  <sheetProtection algorithmName="SHA-512" hashValue="as6KSD2IcRlNAOzwsHY/TZ+kwYopw6/fkb1fs+1/90dVfXqQjzMD0EOxSSeG7nWAQgjRoKuA4P0UxZBYmIRvNw==" saltValue="yaGZ5aqENaLvjQ/knMVaWw==" spinCount="100000" sheet="1" objects="1" scenarios="1"/>
  <mergeCells count="11">
    <mergeCell ref="X9:Z9"/>
    <mergeCell ref="X8:Z8"/>
    <mergeCell ref="A1:V1"/>
    <mergeCell ref="A2:V2"/>
    <mergeCell ref="B3:D3"/>
    <mergeCell ref="E3:G3"/>
    <mergeCell ref="H3:J3"/>
    <mergeCell ref="K3:M3"/>
    <mergeCell ref="N3:P3"/>
    <mergeCell ref="Q3:S3"/>
    <mergeCell ref="T3:V3"/>
  </mergeCells>
  <hyperlinks>
    <hyperlink ref="A3" location="'Summary by Country in UAC'!A5" display="SWITCH TO UAC"/>
  </hyperlinks>
  <printOptions horizontalCentered="1"/>
  <pageMargins left="0.70866141732283472" right="0.70866141732283472" top="0.51181102362204722" bottom="0.74803149606299213" header="0.31496062992125984" footer="0.31496062992125984"/>
  <pageSetup paperSize="9" scale="54" fitToHeight="0" orientation="landscape" r:id="rId1"/>
  <headerFooter>
    <oddHeader>&amp;CAFRICAN DEVELOPMENT BANK</oddHeader>
    <oddFooter>&amp;CPROCUREMENT AND FIDUCIARY SERVICES DEPARTMENT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38</vt:i4>
      </vt:variant>
    </vt:vector>
  </HeadingPairs>
  <TitlesOfParts>
    <vt:vector size="40" baseType="lpstr">
      <vt:lpstr>Summary by Country in UAC</vt:lpstr>
      <vt:lpstr>Summary by Country in USD</vt:lpstr>
      <vt:lpstr>'Summary by Country in UAC'!DATA1</vt:lpstr>
      <vt:lpstr>'Summary by Country in USD'!DATA1</vt:lpstr>
      <vt:lpstr>'Summary by Country in UAC'!DATA10</vt:lpstr>
      <vt:lpstr>'Summary by Country in USD'!DATA10</vt:lpstr>
      <vt:lpstr>'Summary by Country in UAC'!DATA11</vt:lpstr>
      <vt:lpstr>'Summary by Country in USD'!DATA11</vt:lpstr>
      <vt:lpstr>'Summary by Country in UAC'!DATA12</vt:lpstr>
      <vt:lpstr>'Summary by Country in USD'!DATA12</vt:lpstr>
      <vt:lpstr>'Summary by Country in UAC'!DATA13</vt:lpstr>
      <vt:lpstr>'Summary by Country in USD'!DATA13</vt:lpstr>
      <vt:lpstr>'Summary by Country in UAC'!DATA14</vt:lpstr>
      <vt:lpstr>'Summary by Country in USD'!DATA14</vt:lpstr>
      <vt:lpstr>'Summary by Country in UAC'!DATA15</vt:lpstr>
      <vt:lpstr>'Summary by Country in USD'!DATA15</vt:lpstr>
      <vt:lpstr>'Summary by Country in UAC'!DATA18</vt:lpstr>
      <vt:lpstr>'Summary by Country in USD'!DATA18</vt:lpstr>
      <vt:lpstr>'Summary by Country in UAC'!DATA19</vt:lpstr>
      <vt:lpstr>'Summary by Country in USD'!DATA19</vt:lpstr>
      <vt:lpstr>'Summary by Country in UAC'!DATA4</vt:lpstr>
      <vt:lpstr>'Summary by Country in USD'!DATA4</vt:lpstr>
      <vt:lpstr>'Summary by Country in UAC'!DATA5</vt:lpstr>
      <vt:lpstr>'Summary by Country in USD'!DATA5</vt:lpstr>
      <vt:lpstr>'Summary by Country in UAC'!DATA6</vt:lpstr>
      <vt:lpstr>'Summary by Country in USD'!DATA6</vt:lpstr>
      <vt:lpstr>'Summary by Country in UAC'!DATA7</vt:lpstr>
      <vt:lpstr>'Summary by Country in USD'!DATA7</vt:lpstr>
      <vt:lpstr>'Summary by Country in UAC'!DATA8</vt:lpstr>
      <vt:lpstr>'Summary by Country in USD'!DATA8</vt:lpstr>
      <vt:lpstr>'Summary by Country in UAC'!DATA9</vt:lpstr>
      <vt:lpstr>'Summary by Country in USD'!DATA9</vt:lpstr>
      <vt:lpstr>'Summary by Country in UAC'!Impression_des_titres</vt:lpstr>
      <vt:lpstr>'Summary by Country in USD'!Impression_des_titres</vt:lpstr>
      <vt:lpstr>'Summary by Country in UAC'!TEST0</vt:lpstr>
      <vt:lpstr>'Summary by Country in USD'!TEST0</vt:lpstr>
      <vt:lpstr>'Summary by Country in UAC'!TESTKEYS</vt:lpstr>
      <vt:lpstr>'Summary by Country in USD'!TESTKEYS</vt:lpstr>
      <vt:lpstr>'Summary by Country in UAC'!Zone_d_impression</vt:lpstr>
      <vt:lpstr>'Summary by Country in USD'!Zone_d_impression</vt:lpstr>
    </vt:vector>
  </TitlesOfParts>
  <Company>ADB/BAD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hgb2867</dc:creator>
  <cp:lastModifiedBy>HOUEGBAN, ELIE</cp:lastModifiedBy>
  <cp:lastPrinted>2018-09-05T18:43:23Z</cp:lastPrinted>
  <dcterms:created xsi:type="dcterms:W3CDTF">2010-10-05T14:25:21Z</dcterms:created>
  <dcterms:modified xsi:type="dcterms:W3CDTF">2019-01-25T10:38:10Z</dcterms:modified>
</cp:coreProperties>
</file>